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7920" tabRatio="888" activeTab="5"/>
  </bookViews>
  <sheets>
    <sheet name="на 100 га" sheetId="1" r:id="rId1"/>
    <sheet name="мясо" sheetId="2" r:id="rId2"/>
    <sheet name="Диаграмма1" sheetId="3" r:id="rId3"/>
    <sheet name="молоко" sheetId="4" r:id="rId4"/>
    <sheet name="Диаграмма2" sheetId="5" r:id="rId5"/>
    <sheet name="крс" sheetId="6" r:id="rId6"/>
    <sheet name="корма" sheetId="7" r:id="rId7"/>
    <sheet name="птицы" sheetId="8" r:id="rId8"/>
    <sheet name="яйца" sheetId="9" r:id="rId9"/>
    <sheet name="ср.сут." sheetId="10" r:id="rId10"/>
    <sheet name="телята" sheetId="11" r:id="rId11"/>
    <sheet name="случка" sheetId="12" r:id="rId12"/>
    <sheet name="дополнение" sheetId="13" r:id="rId13"/>
    <sheet name="поросята" sheetId="14" r:id="rId14"/>
    <sheet name="купля" sheetId="15" r:id="rId15"/>
    <sheet name="Показатели птицевод" sheetId="16" r:id="rId16"/>
  </sheets>
  <definedNames>
    <definedName name="_xlnm.Print_Area" localSheetId="5">'крс'!$A$1:$N$41</definedName>
    <definedName name="_xlnm.Print_Area" localSheetId="14">'купля'!$A$1:$U$33</definedName>
    <definedName name="_xlnm.Print_Area" localSheetId="3">'молоко'!$A$1:$O$31</definedName>
    <definedName name="_xlnm.Print_Area" localSheetId="1">'мясо'!$A$1:$W$49</definedName>
    <definedName name="_xlnm.Print_Area" localSheetId="0">'на 100 га'!$A$1:$I$36</definedName>
    <definedName name="_xlnm.Print_Area" localSheetId="15">'Показатели птицевод'!$A$1:$R$16</definedName>
    <definedName name="_xlnm.Print_Area" localSheetId="13">'поросята'!$A$1:$M$36</definedName>
    <definedName name="_xlnm.Print_Area" localSheetId="11">'случка'!$A$1:$N$30</definedName>
    <definedName name="_xlnm.Print_Area" localSheetId="9">'ср.сут.'!$A$1:$AC$41</definedName>
    <definedName name="_xlnm.Print_Area" localSheetId="10">'телята'!$A$1:$N$33</definedName>
    <definedName name="_xlnm.Print_Area" localSheetId="8">'яйца'!$A$1:$K$36</definedName>
  </definedNames>
  <calcPr fullCalcOnLoad="1"/>
</workbook>
</file>

<file path=xl/sharedStrings.xml><?xml version="1.0" encoding="utf-8"?>
<sst xmlns="http://schemas.openxmlformats.org/spreadsheetml/2006/main" count="723" uniqueCount="196">
  <si>
    <t xml:space="preserve">   </t>
  </si>
  <si>
    <t>мясо, ц</t>
  </si>
  <si>
    <t>молоко, ц</t>
  </si>
  <si>
    <t>в % к</t>
  </si>
  <si>
    <t>2007 г.</t>
  </si>
  <si>
    <t>2008 г.</t>
  </si>
  <si>
    <t>Производство мяса-всего, тонн</t>
  </si>
  <si>
    <t>в т.ч.мясо КРС</t>
  </si>
  <si>
    <t>мясо свиней</t>
  </si>
  <si>
    <t>мясо птицы</t>
  </si>
  <si>
    <t>прочие</t>
  </si>
  <si>
    <t>(+),(-) к</t>
  </si>
  <si>
    <t xml:space="preserve"> Производство молока, тонн</t>
  </si>
  <si>
    <t>Средний надой на 1 корову, кг</t>
  </si>
  <si>
    <t>всего, тонн</t>
  </si>
  <si>
    <t>крупный рогатый скот, голов</t>
  </si>
  <si>
    <t>в т.ч. коров, голов</t>
  </si>
  <si>
    <t>свиней, голов</t>
  </si>
  <si>
    <t xml:space="preserve"> + - </t>
  </si>
  <si>
    <t xml:space="preserve">в % к </t>
  </si>
  <si>
    <t>Численность свиноматок,гол</t>
  </si>
  <si>
    <t>птицы, тыс.голов</t>
  </si>
  <si>
    <t>овец, голов</t>
  </si>
  <si>
    <t>лошадей, голов</t>
  </si>
  <si>
    <t>кроликов, голов</t>
  </si>
  <si>
    <t>основных</t>
  </si>
  <si>
    <t>разовых</t>
  </si>
  <si>
    <t xml:space="preserve"> Среднесуточный прирост, грам.</t>
  </si>
  <si>
    <t xml:space="preserve">  Пало и погибло, гол.</t>
  </si>
  <si>
    <t>крс</t>
  </si>
  <si>
    <t>свиней</t>
  </si>
  <si>
    <t>(+, -)</t>
  </si>
  <si>
    <t>Производство яиц, тыс.шт.</t>
  </si>
  <si>
    <t>Яйценоскость кур-несушек, штук</t>
  </si>
  <si>
    <t xml:space="preserve"> куплено у населения, голов</t>
  </si>
  <si>
    <t xml:space="preserve"> продано населению, гол.</t>
  </si>
  <si>
    <t xml:space="preserve"> крс</t>
  </si>
  <si>
    <t>%</t>
  </si>
  <si>
    <t>№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</si>
  <si>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</si>
  <si>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</si>
  <si>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</si>
  <si>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</si>
  <si>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(+), (-)</t>
  </si>
  <si>
    <t xml:space="preserve">   получено телят, гол.</t>
  </si>
  <si>
    <t xml:space="preserve"> в т.ч. от коров</t>
  </si>
  <si>
    <t>получено поросят , гол.</t>
  </si>
  <si>
    <t>в т.ч. от</t>
  </si>
  <si>
    <t>получ. поросят на 100 осн. св/маток</t>
  </si>
  <si>
    <t xml:space="preserve">    Опоросилось св/маток </t>
  </si>
  <si>
    <t>Получ.поросят на 1 опорос</t>
  </si>
  <si>
    <t>основн.</t>
  </si>
  <si>
    <t>с/маток</t>
  </si>
  <si>
    <t>всего</t>
  </si>
  <si>
    <t>в т.ч.осн.</t>
  </si>
  <si>
    <t>основ.</t>
  </si>
  <si>
    <t>пров.</t>
  </si>
  <si>
    <t xml:space="preserve">                  </t>
  </si>
  <si>
    <t xml:space="preserve">растел нетелей на 100 коров </t>
  </si>
  <si>
    <t xml:space="preserve">(+), (-) </t>
  </si>
  <si>
    <t>Валовый прирост, ц</t>
  </si>
  <si>
    <t>Кормодни, дни</t>
  </si>
  <si>
    <t xml:space="preserve">получено телят на 100 коров </t>
  </si>
  <si>
    <t>2009 г.</t>
  </si>
  <si>
    <t>2009 г. (+),(-) к 2008 г.</t>
  </si>
  <si>
    <t xml:space="preserve">Наличие кормов. ц. к.ед. </t>
  </si>
  <si>
    <t xml:space="preserve">в том числе концентрированных </t>
  </si>
  <si>
    <t xml:space="preserve">из них покупные </t>
  </si>
  <si>
    <t>Поголовье, усл. гол.</t>
  </si>
  <si>
    <t xml:space="preserve">№ </t>
  </si>
  <si>
    <t xml:space="preserve">Куплено молока у населения - </t>
  </si>
  <si>
    <t xml:space="preserve">Среднегодовое </t>
  </si>
  <si>
    <t>поголовье коров, гол.</t>
  </si>
  <si>
    <t>Наименование с/х производителей</t>
  </si>
  <si>
    <t>СХПК к-з им. Ленина</t>
  </si>
  <si>
    <t>СХПК "Искра"</t>
  </si>
  <si>
    <t>СХПК "Туруновский"</t>
  </si>
  <si>
    <t>СХПК им. Кадыкова</t>
  </si>
  <si>
    <t>СХК"Атлашевский"</t>
  </si>
  <si>
    <t>ОАО "Чурачикское"</t>
  </si>
  <si>
    <t>ГУП "Дружба"</t>
  </si>
  <si>
    <t>ОАО"Гвардеец"</t>
  </si>
  <si>
    <t>ЗАО "Прогресс"</t>
  </si>
  <si>
    <t>ООО "АСК"Саяны"</t>
  </si>
  <si>
    <t>ОАО "Чувашский бойлер"</t>
  </si>
  <si>
    <t>ООО"Смак Акро"</t>
  </si>
  <si>
    <t>УОХ "Приволжское"</t>
  </si>
  <si>
    <t xml:space="preserve">ЗАО"АФ" Ольдеевская" </t>
  </si>
  <si>
    <t>ООО"ТП"Сувар -2"</t>
  </si>
  <si>
    <t>Всего по району</t>
  </si>
  <si>
    <t>СХПК к-з им. Куйбышева</t>
  </si>
  <si>
    <t>Среднегодовое поголовье коров, гол.</t>
  </si>
  <si>
    <t>Среднегодовое поголовье</t>
  </si>
  <si>
    <t>Продано поросят населению,</t>
  </si>
  <si>
    <t>Продано птицы населению,</t>
  </si>
  <si>
    <t>Районы</t>
  </si>
  <si>
    <t>кур-несушек, тыс. гол.</t>
  </si>
  <si>
    <t xml:space="preserve">гол. </t>
  </si>
  <si>
    <t>гол.</t>
  </si>
  <si>
    <t>администрации Чебоксарского района                                                                                                                         В.Н. Мустаев</t>
  </si>
  <si>
    <t>ООО "АФ "Надежда"</t>
  </si>
  <si>
    <t>7/</t>
  </si>
  <si>
    <t>проверка</t>
  </si>
  <si>
    <t>К-з им. Свердлова</t>
  </si>
  <si>
    <t>ООО "АФ" "Надежда"</t>
  </si>
  <si>
    <t>ООО "АФ"Надежда"</t>
  </si>
  <si>
    <t>ООО"АФ"Надежда"</t>
  </si>
  <si>
    <t>СХПК "Слава"</t>
  </si>
  <si>
    <t>ООО АФ"Букет Чувашии"</t>
  </si>
  <si>
    <t>ИП Малова</t>
  </si>
  <si>
    <t>ООО "АФ "Букет Чувашии"</t>
  </si>
  <si>
    <t>ИП Малова А. Н.</t>
  </si>
  <si>
    <t xml:space="preserve">СХПК " Слава" </t>
  </si>
  <si>
    <t>2010 г.</t>
  </si>
  <si>
    <t>Производство яиц, тыс шт.</t>
  </si>
  <si>
    <t>из них куриных</t>
  </si>
  <si>
    <t>Яйценоскость кур-несушек, шт.</t>
  </si>
  <si>
    <t>Производство мяса, тонн</t>
  </si>
  <si>
    <t>Численность птицы, тыс.гол.</t>
  </si>
  <si>
    <t>Наименование организации</t>
  </si>
  <si>
    <t>ОАО "Чувашский бройлер"</t>
  </si>
  <si>
    <t>Итого</t>
  </si>
  <si>
    <t>+</t>
  </si>
  <si>
    <t>2011 г.</t>
  </si>
  <si>
    <t>2011г.</t>
  </si>
  <si>
    <t>Итого по КФХ:</t>
  </si>
  <si>
    <t>Всего:</t>
  </si>
  <si>
    <t>Всего по сельх. предприятия:</t>
  </si>
  <si>
    <t>Всего по сх предприятиям:</t>
  </si>
  <si>
    <t>Всего по КФХ:</t>
  </si>
  <si>
    <t>Всего по сельскох. предприятиям :</t>
  </si>
  <si>
    <t>Студгородок</t>
  </si>
  <si>
    <t>КФХ Чернуха Д,С,</t>
  </si>
  <si>
    <t>ООО "Як мал"</t>
  </si>
  <si>
    <t>КФХ Чернуха С.Д.</t>
  </si>
  <si>
    <t>ОАО "АФ "Средняя Волга"</t>
  </si>
  <si>
    <t>ОАО "АФ"Средняя Волга"</t>
  </si>
  <si>
    <t>ОАО"АФ"Средняя Волга"</t>
  </si>
  <si>
    <t>ОАО"АФ "Средняя Волга"</t>
  </si>
  <si>
    <t>ОАО "АФ" Средняя Волга"</t>
  </si>
  <si>
    <t>ООО "АРТИКОМ"</t>
  </si>
  <si>
    <t>ООО "Порецкое Агро"</t>
  </si>
  <si>
    <t>ОАО" Атлашевская птицефабрика"</t>
  </si>
  <si>
    <t>ООО"Агрофирма "ЮРМА"</t>
  </si>
  <si>
    <t>ООО "Агрохолдинг "ЮРМА"</t>
  </si>
  <si>
    <t>ООО"Агрохолдинг "ЮРМА"</t>
  </si>
  <si>
    <t>ООО"Агрохолдинг"ЮРМА"</t>
  </si>
  <si>
    <t>ООО "АФ"Атлашевская"</t>
  </si>
  <si>
    <t>ООО "АФ "Атлашевская"</t>
  </si>
  <si>
    <t>ООО "Чебоксарский бройлер"</t>
  </si>
  <si>
    <t>ООО"АФ"Атлашевская"</t>
  </si>
  <si>
    <t>2012 г.</t>
  </si>
  <si>
    <t>2012г.</t>
  </si>
  <si>
    <t xml:space="preserve"> 2011г.</t>
  </si>
  <si>
    <t>2012г. в % к 2011 г.</t>
  </si>
  <si>
    <t>2012 г. + - к 2011 г.</t>
  </si>
  <si>
    <t>20112г.</t>
  </si>
  <si>
    <t>20112.</t>
  </si>
  <si>
    <t>2012 г. (+),(-) к 2011 г.</t>
  </si>
  <si>
    <t>2012г .</t>
  </si>
  <si>
    <t>2012 г. (+),(-) к 2011г.</t>
  </si>
  <si>
    <t xml:space="preserve">2012 г. </t>
  </si>
  <si>
    <t>2012.</t>
  </si>
  <si>
    <t xml:space="preserve"> Атлашевская птицефабрика</t>
  </si>
  <si>
    <t>Атлашевская птицефабрика</t>
  </si>
  <si>
    <t>Атлашевская п/ф</t>
  </si>
  <si>
    <t xml:space="preserve">Атлашевская птицефабрика </t>
  </si>
  <si>
    <t xml:space="preserve"> Атлашевская ПФ</t>
  </si>
  <si>
    <t>ООО"Смак Агро"</t>
  </si>
  <si>
    <t>ООО "Туруновский бройлер"</t>
  </si>
  <si>
    <t>ООО"Туруновский б-р"</t>
  </si>
  <si>
    <t xml:space="preserve">  </t>
  </si>
  <si>
    <t>администрации Чебоксарского района                                                    А.И. Смирнов</t>
  </si>
  <si>
    <t xml:space="preserve">Производство животноводческой продукци на 100 га сельскохозяйственных угодий на 1.07.2012 года </t>
  </si>
  <si>
    <t>Показатели по производству мяса на 01.07.2012 год.</t>
  </si>
  <si>
    <t>Показатели по производству молока и продуктивности коров на 01.07.2012 года.</t>
  </si>
  <si>
    <t>Численность крупного рогатого скота и свиней на 01.07.2012 г.</t>
  </si>
  <si>
    <t>Наличие кормов на   01.07.2012 г.</t>
  </si>
  <si>
    <t>Численность свиноматок, птицы, овец, лошадей и кроликов на 01.07.2012 г.</t>
  </si>
  <si>
    <t>Производство яиц и продуктивность кур-несушек на  01.07.2012 год .</t>
  </si>
  <si>
    <t>Среднесуточный прирост крупного рогатого скота и свиней на 01.07.2012 г.</t>
  </si>
  <si>
    <t>Поступление приплода (телят) на 01.07.2012г.</t>
  </si>
  <si>
    <t>СЛУЧЕНО И ОСЕМЕНЕНО на 01.07.2012 г.</t>
  </si>
  <si>
    <t>Среднегодовое поголовье коров и кур-несушек, продано поросят и птицы населению в с/х организациях на 01.07.2012 года</t>
  </si>
  <si>
    <t>Поступление приплода (поросят) на 01.07.2012 г.</t>
  </si>
  <si>
    <t xml:space="preserve">Производственные показатели птицеводческих организаций Чебоксарского района  на 1 июля  2012 года </t>
  </si>
  <si>
    <t>Куплено и продано скота на 01.07.2012г.</t>
  </si>
  <si>
    <t>администрации Чебоксарского района                                                В.Н. Мустаев</t>
  </si>
  <si>
    <t>КФХ "Новинка"</t>
  </si>
  <si>
    <t>Зам. главы начальник отдела сельского хозяйства</t>
  </si>
  <si>
    <t>С.А.Ванюшкин</t>
  </si>
  <si>
    <t>С. А. Ванюшкин</t>
  </si>
  <si>
    <t>администрации Чебоксарского района</t>
  </si>
  <si>
    <t xml:space="preserve"> Зам. главы  начальник отдела сельского хозяйства</t>
  </si>
  <si>
    <t xml:space="preserve">администрации Чебоксарского района                                                                                                             </t>
  </si>
  <si>
    <t>администраии Чебоксарского района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</si>
</sst>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</numFmts>
  <fonts count="1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22"/>
      <name val="Arial Cyr"/>
      <family val="0"/>
    </font>
    <font>
      <sz val="10"/>
      <color indexed="17"/>
      <name val="Arial Cyr"/>
      <family val="0"/>
    </font>
    <font>
      <sz val="10"/>
      <color indexed="48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63"/>
      <name val="Arial Cyr"/>
      <family val="0"/>
    </font>
    <font>
      <b/>
      <sz val="10"/>
      <color indexed="63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164" fontId="2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8" fillId="0" borderId="7" xfId="0" applyFont="1" applyBorder="1" applyAlignment="1">
      <alignment horizontal="right" wrapText="1"/>
    </xf>
    <xf numFmtId="0" fontId="0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1" fontId="11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164" fontId="8" fillId="0" borderId="0" xfId="0" applyNumberFormat="1" applyFont="1" applyBorder="1" applyAlignment="1">
      <alignment horizontal="right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5" borderId="1" xfId="0" applyFont="1" applyFill="1" applyBorder="1" applyAlignment="1">
      <alignment/>
    </xf>
    <xf numFmtId="164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1" fontId="1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3" fillId="0" borderId="4" xfId="0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1" xfId="0" applyFont="1" applyFill="1" applyBorder="1" applyAlignment="1">
      <alignment/>
    </xf>
    <xf numFmtId="0" fontId="13" fillId="0" borderId="5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/>
    </xf>
    <xf numFmtId="164" fontId="14" fillId="5" borderId="1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/>
    </xf>
    <xf numFmtId="2" fontId="14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164" fontId="14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/>
    </xf>
    <xf numFmtId="0" fontId="14" fillId="5" borderId="1" xfId="0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left"/>
    </xf>
    <xf numFmtId="164" fontId="13" fillId="5" borderId="1" xfId="0" applyNumberFormat="1" applyFont="1" applyFill="1" applyBorder="1" applyAlignment="1">
      <alignment horizontal="left"/>
    </xf>
    <xf numFmtId="164" fontId="13" fillId="2" borderId="4" xfId="0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4" fillId="2" borderId="1" xfId="0" applyNumberFormat="1" applyFont="1" applyFill="1" applyBorder="1" applyAlignment="1">
      <alignment horizontal="left"/>
    </xf>
    <xf numFmtId="164" fontId="13" fillId="0" borderId="4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2" fontId="14" fillId="2" borderId="1" xfId="0" applyNumberFormat="1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1" fontId="13" fillId="2" borderId="1" xfId="0" applyNumberFormat="1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1" fontId="2" fillId="5" borderId="1" xfId="0" applyNumberFormat="1" applyFont="1" applyFill="1" applyBorder="1" applyAlignment="1">
      <alignment/>
    </xf>
    <xf numFmtId="164" fontId="13" fillId="5" borderId="1" xfId="0" applyNumberFormat="1" applyFont="1" applyFill="1" applyBorder="1" applyAlignment="1">
      <alignment/>
    </xf>
    <xf numFmtId="2" fontId="13" fillId="5" borderId="1" xfId="0" applyNumberFormat="1" applyFont="1" applyFill="1" applyBorder="1" applyAlignment="1">
      <alignment/>
    </xf>
    <xf numFmtId="1" fontId="13" fillId="5" borderId="1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13" fillId="5" borderId="1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6" borderId="1" xfId="0" applyFont="1" applyFill="1" applyBorder="1" applyAlignment="1">
      <alignment/>
    </xf>
    <xf numFmtId="164" fontId="1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5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2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5" borderId="1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5" borderId="13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молоко!$C$3:$C$5</c:f>
              <c:strCache>
                <c:ptCount val="1"/>
                <c:pt idx="0">
                  <c:v> Производство молока, тонн 2011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молоко!$C$6:$C$31</c:f>
              <c:numCache>
                <c:ptCount val="26"/>
                <c:pt idx="0">
                  <c:v>1027.8</c:v>
                </c:pt>
                <c:pt idx="1">
                  <c:v>85.35</c:v>
                </c:pt>
                <c:pt idx="2">
                  <c:v>296</c:v>
                </c:pt>
                <c:pt idx="3">
                  <c:v>28.4</c:v>
                </c:pt>
                <c:pt idx="5">
                  <c:v>223.4</c:v>
                </c:pt>
                <c:pt idx="7">
                  <c:v>1389.6</c:v>
                </c:pt>
                <c:pt idx="8">
                  <c:v>1151.5</c:v>
                </c:pt>
                <c:pt idx="9">
                  <c:v>24.5</c:v>
                </c:pt>
                <c:pt idx="10">
                  <c:v>130.2</c:v>
                </c:pt>
                <c:pt idx="16">
                  <c:v>910.1</c:v>
                </c:pt>
                <c:pt idx="17">
                  <c:v>996.2</c:v>
                </c:pt>
                <c:pt idx="21">
                  <c:v>6263.05</c:v>
                </c:pt>
                <c:pt idx="22">
                  <c:v>263.08</c:v>
                </c:pt>
                <c:pt idx="25">
                  <c:v>6526.13</c:v>
                </c:pt>
              </c:numCache>
            </c:numRef>
          </c:val>
        </c:ser>
        <c:ser>
          <c:idx val="1"/>
          <c:order val="1"/>
          <c:tx>
            <c:strRef>
              <c:f>молоко!$D$3:$D$5</c:f>
              <c:strCache>
                <c:ptCount val="1"/>
                <c:pt idx="0">
                  <c:v> Производство молока, тонн 2012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молоко!$D$6:$D$31</c:f>
              <c:numCache>
                <c:ptCount val="26"/>
                <c:pt idx="0">
                  <c:v>1133.4</c:v>
                </c:pt>
                <c:pt idx="1">
                  <c:v>0</c:v>
                </c:pt>
                <c:pt idx="2">
                  <c:v>307</c:v>
                </c:pt>
                <c:pt idx="3">
                  <c:v>9.88</c:v>
                </c:pt>
                <c:pt idx="4">
                  <c:v>0</c:v>
                </c:pt>
                <c:pt idx="5">
                  <c:v>223.56</c:v>
                </c:pt>
                <c:pt idx="6">
                  <c:v>0</c:v>
                </c:pt>
                <c:pt idx="7">
                  <c:v>1390.2</c:v>
                </c:pt>
                <c:pt idx="8">
                  <c:v>1363.118</c:v>
                </c:pt>
                <c:pt idx="9">
                  <c:v>21.48</c:v>
                </c:pt>
                <c:pt idx="10">
                  <c:v>264.9</c:v>
                </c:pt>
                <c:pt idx="16">
                  <c:v>911.1</c:v>
                </c:pt>
                <c:pt idx="17">
                  <c:v>1042.6</c:v>
                </c:pt>
                <c:pt idx="21">
                  <c:v>6667.237999999999</c:v>
                </c:pt>
                <c:pt idx="22">
                  <c:v>274.67</c:v>
                </c:pt>
                <c:pt idx="25">
                  <c:v>6941.907999999999</c:v>
                </c:pt>
              </c:numCache>
            </c:numRef>
          </c:val>
        </c:ser>
        <c:ser>
          <c:idx val="2"/>
          <c:order val="2"/>
          <c:tx>
            <c:strRef>
              <c:f>молоко!$E$3:$E$5</c:f>
              <c:strCache>
                <c:ptCount val="1"/>
                <c:pt idx="0">
                  <c:v> Производство молока, тонн 2012г. в % к 2011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молоко!$E$6:$E$31</c:f>
              <c:numCache>
                <c:ptCount val="26"/>
                <c:pt idx="0">
                  <c:v>110.27437244600118</c:v>
                </c:pt>
                <c:pt idx="1">
                  <c:v>0</c:v>
                </c:pt>
                <c:pt idx="2">
                  <c:v>103.71621621621621</c:v>
                </c:pt>
                <c:pt idx="3">
                  <c:v>34.7887323943662</c:v>
                </c:pt>
                <c:pt idx="4">
                  <c:v>0</c:v>
                </c:pt>
                <c:pt idx="5">
                  <c:v>100.07162041181736</c:v>
                </c:pt>
                <c:pt idx="6">
                  <c:v>0</c:v>
                </c:pt>
                <c:pt idx="7">
                  <c:v>100.04317789291883</c:v>
                </c:pt>
                <c:pt idx="8">
                  <c:v>118.37759444203213</c:v>
                </c:pt>
                <c:pt idx="9">
                  <c:v>104.4</c:v>
                </c:pt>
                <c:pt idx="10">
                  <c:v>203.45622119815667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100.10987803538072</c:v>
                </c:pt>
                <c:pt idx="17">
                  <c:v>104.65769925717726</c:v>
                </c:pt>
                <c:pt idx="19">
                  <c:v>0</c:v>
                </c:pt>
                <c:pt idx="21">
                  <c:v>106.45353302304785</c:v>
                </c:pt>
                <c:pt idx="22">
                  <c:v>104.40550402919267</c:v>
                </c:pt>
                <c:pt idx="25">
                  <c:v>106.37097330270772</c:v>
                </c:pt>
              </c:numCache>
            </c:numRef>
          </c:val>
        </c:ser>
        <c:ser>
          <c:idx val="3"/>
          <c:order val="3"/>
          <c:tx>
            <c:strRef>
              <c:f>молоко!$F$3:$F$5</c:f>
              <c:strCache>
                <c:ptCount val="1"/>
                <c:pt idx="0">
                  <c:v> Производство молока, тонн 2012 г. + - к 2011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молоко!$F$6:$F$31</c:f>
              <c:numCache>
                <c:ptCount val="26"/>
                <c:pt idx="0">
                  <c:v>105.60000000000014</c:v>
                </c:pt>
                <c:pt idx="1">
                  <c:v>-85.35</c:v>
                </c:pt>
                <c:pt idx="2">
                  <c:v>11</c:v>
                </c:pt>
                <c:pt idx="3">
                  <c:v>-18.519999999999996</c:v>
                </c:pt>
                <c:pt idx="4">
                  <c:v>0</c:v>
                </c:pt>
                <c:pt idx="5">
                  <c:v>0.1599999999999966</c:v>
                </c:pt>
                <c:pt idx="6">
                  <c:v>0</c:v>
                </c:pt>
                <c:pt idx="7">
                  <c:v>0.6000000000001364</c:v>
                </c:pt>
                <c:pt idx="8">
                  <c:v>211.61799999999994</c:v>
                </c:pt>
                <c:pt idx="9">
                  <c:v>-3.0199999999999996</c:v>
                </c:pt>
                <c:pt idx="10">
                  <c:v>134.7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46.399999999999864</c:v>
                </c:pt>
                <c:pt idx="19">
                  <c:v>0</c:v>
                </c:pt>
                <c:pt idx="21">
                  <c:v>404.1879999999992</c:v>
                </c:pt>
                <c:pt idx="22">
                  <c:v>11.590000000000032</c:v>
                </c:pt>
                <c:pt idx="25">
                  <c:v>415.77799999999934</c:v>
                </c:pt>
              </c:numCache>
            </c:numRef>
          </c:val>
        </c:ser>
        <c:ser>
          <c:idx val="4"/>
          <c:order val="4"/>
          <c:tx>
            <c:strRef>
              <c:f>молоко!$G$3:$G$5</c:f>
              <c:strCache>
                <c:ptCount val="1"/>
                <c:pt idx="0">
                  <c:v>Куплено молока у населения -  всего, тонн 2011г.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молоко!$G$6:$G$31</c:f>
              <c:numCache>
                <c:ptCount val="26"/>
                <c:pt idx="21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strRef>
              <c:f>молоко!$H$3:$H$5</c:f>
              <c:strCache>
                <c:ptCount val="1"/>
                <c:pt idx="0">
                  <c:v>Куплено молока у населения -  всего, тонн 2012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молоко!$H$6:$H$31</c:f>
              <c:numCache>
                <c:ptCount val="26"/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молоко!$I$3:$I$5</c:f>
              <c:strCache>
                <c:ptCount val="1"/>
                <c:pt idx="0">
                  <c:v>Куплено молока у населения -  всего, тонн 2012 г. + - к 2011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молоко!$I$6:$I$31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молоко!$J$3:$J$5</c:f>
              <c:strCache>
                <c:ptCount val="1"/>
                <c:pt idx="0">
                  <c:v>Средний надой на 1 корову, кг 2011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молоко!$J$6:$J$31</c:f>
              <c:numCache>
                <c:ptCount val="26"/>
                <c:pt idx="0">
                  <c:v>2186.8</c:v>
                </c:pt>
                <c:pt idx="1">
                  <c:v>879.9</c:v>
                </c:pt>
                <c:pt idx="2">
                  <c:v>2000</c:v>
                </c:pt>
                <c:pt idx="3">
                  <c:v>946</c:v>
                </c:pt>
                <c:pt idx="5">
                  <c:v>1862</c:v>
                </c:pt>
                <c:pt idx="7">
                  <c:v>2779</c:v>
                </c:pt>
                <c:pt idx="8">
                  <c:v>2588</c:v>
                </c:pt>
                <c:pt idx="9">
                  <c:v>628.2</c:v>
                </c:pt>
                <c:pt idx="10">
                  <c:v>897.9</c:v>
                </c:pt>
                <c:pt idx="16">
                  <c:v>2600</c:v>
                </c:pt>
                <c:pt idx="17">
                  <c:v>2896</c:v>
                </c:pt>
                <c:pt idx="21">
                  <c:v>2330</c:v>
                </c:pt>
                <c:pt idx="22">
                  <c:v>2436</c:v>
                </c:pt>
                <c:pt idx="25">
                  <c:v>2334</c:v>
                </c:pt>
              </c:numCache>
            </c:numRef>
          </c:val>
        </c:ser>
        <c:ser>
          <c:idx val="8"/>
          <c:order val="8"/>
          <c:tx>
            <c:strRef>
              <c:f>молоко!$K$3:$K$5</c:f>
              <c:strCache>
                <c:ptCount val="1"/>
                <c:pt idx="0">
                  <c:v>Средний надой на 1 корову, кг 2012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молоко!$K$6:$K$31</c:f>
              <c:numCache>
                <c:ptCount val="26"/>
                <c:pt idx="0">
                  <c:v>2411</c:v>
                </c:pt>
                <c:pt idx="1">
                  <c:v>0</c:v>
                </c:pt>
                <c:pt idx="2">
                  <c:v>2074</c:v>
                </c:pt>
                <c:pt idx="3">
                  <c:v>760</c:v>
                </c:pt>
                <c:pt idx="5">
                  <c:v>1863</c:v>
                </c:pt>
                <c:pt idx="7">
                  <c:v>2780.4</c:v>
                </c:pt>
                <c:pt idx="8">
                  <c:v>3009</c:v>
                </c:pt>
                <c:pt idx="9">
                  <c:v>580.5</c:v>
                </c:pt>
                <c:pt idx="10">
                  <c:v>1826.9</c:v>
                </c:pt>
                <c:pt idx="16">
                  <c:v>2603</c:v>
                </c:pt>
                <c:pt idx="17">
                  <c:v>2896</c:v>
                </c:pt>
                <c:pt idx="21">
                  <c:v>2568.2</c:v>
                </c:pt>
                <c:pt idx="22">
                  <c:v>2367.8</c:v>
                </c:pt>
                <c:pt idx="25">
                  <c:v>2560</c:v>
                </c:pt>
              </c:numCache>
            </c:numRef>
          </c:val>
        </c:ser>
        <c:ser>
          <c:idx val="9"/>
          <c:order val="9"/>
          <c:tx>
            <c:strRef>
              <c:f>молоко!$L$3:$L$5</c:f>
              <c:strCache>
                <c:ptCount val="1"/>
                <c:pt idx="0">
                  <c:v>Средний надой на 1 корову, кг 2012г. в % к 2011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молоко!$L$6:$L$31</c:f>
              <c:numCache>
                <c:ptCount val="26"/>
                <c:pt idx="0">
                  <c:v>110.25242363270532</c:v>
                </c:pt>
                <c:pt idx="1">
                  <c:v>0</c:v>
                </c:pt>
                <c:pt idx="2">
                  <c:v>103.69999999999999</c:v>
                </c:pt>
                <c:pt idx="3">
                  <c:v>80.33826638477801</c:v>
                </c:pt>
                <c:pt idx="4">
                  <c:v>0</c:v>
                </c:pt>
                <c:pt idx="5">
                  <c:v>100.05370569280343</c:v>
                </c:pt>
                <c:pt idx="6">
                  <c:v>0</c:v>
                </c:pt>
                <c:pt idx="7">
                  <c:v>100.05037783375315</c:v>
                </c:pt>
                <c:pt idx="8">
                  <c:v>116.26738794435857</c:v>
                </c:pt>
                <c:pt idx="9">
                  <c:v>92.40687679083094</c:v>
                </c:pt>
                <c:pt idx="10">
                  <c:v>203.4636373760998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100.11538461538461</c:v>
                </c:pt>
                <c:pt idx="17">
                  <c:v>100</c:v>
                </c:pt>
                <c:pt idx="19">
                  <c:v>0</c:v>
                </c:pt>
                <c:pt idx="21">
                  <c:v>110.22317596566522</c:v>
                </c:pt>
                <c:pt idx="22">
                  <c:v>97.20032840722497</c:v>
                </c:pt>
                <c:pt idx="25">
                  <c:v>109.68294772922023</c:v>
                </c:pt>
              </c:numCache>
            </c:numRef>
          </c:val>
        </c:ser>
        <c:ser>
          <c:idx val="10"/>
          <c:order val="10"/>
          <c:tx>
            <c:strRef>
              <c:f>молоко!$M$3:$M$5</c:f>
              <c:strCache>
                <c:ptCount val="1"/>
                <c:pt idx="0">
                  <c:v>Средний надой на 1 корову, кг 2012 г. + - к 2011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молоко!$M$6:$M$31</c:f>
              <c:numCache>
                <c:ptCount val="26"/>
                <c:pt idx="0">
                  <c:v>224.19999999999982</c:v>
                </c:pt>
                <c:pt idx="1">
                  <c:v>-879.9</c:v>
                </c:pt>
                <c:pt idx="2">
                  <c:v>74</c:v>
                </c:pt>
                <c:pt idx="3">
                  <c:v>-186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1.400000000000091</c:v>
                </c:pt>
                <c:pt idx="8">
                  <c:v>421</c:v>
                </c:pt>
                <c:pt idx="9">
                  <c:v>-47.700000000000045</c:v>
                </c:pt>
                <c:pt idx="10">
                  <c:v>929.0000000000001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9">
                  <c:v>0</c:v>
                </c:pt>
                <c:pt idx="21">
                  <c:v>238.19999999999982</c:v>
                </c:pt>
                <c:pt idx="22">
                  <c:v>-68.19999999999982</c:v>
                </c:pt>
                <c:pt idx="25">
                  <c:v>226</c:v>
                </c:pt>
              </c:numCache>
            </c:numRef>
          </c:val>
        </c:ser>
        <c:ser>
          <c:idx val="11"/>
          <c:order val="11"/>
          <c:tx>
            <c:strRef>
              <c:f>молоко!$N$3:$N$5</c:f>
              <c:strCache>
                <c:ptCount val="1"/>
                <c:pt idx="0">
                  <c:v>Среднегодовое  поголовье коров, гол. 2011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молоко!$N$6:$N$31</c:f>
              <c:numCache>
                <c:ptCount val="26"/>
                <c:pt idx="0">
                  <c:v>470</c:v>
                </c:pt>
                <c:pt idx="1">
                  <c:v>97</c:v>
                </c:pt>
                <c:pt idx="2">
                  <c:v>148</c:v>
                </c:pt>
                <c:pt idx="3">
                  <c:v>30</c:v>
                </c:pt>
                <c:pt idx="5">
                  <c:v>120</c:v>
                </c:pt>
                <c:pt idx="7">
                  <c:v>500</c:v>
                </c:pt>
                <c:pt idx="8">
                  <c:v>445</c:v>
                </c:pt>
                <c:pt idx="9">
                  <c:v>39</c:v>
                </c:pt>
                <c:pt idx="10">
                  <c:v>145</c:v>
                </c:pt>
                <c:pt idx="16">
                  <c:v>350</c:v>
                </c:pt>
                <c:pt idx="17">
                  <c:v>344</c:v>
                </c:pt>
                <c:pt idx="21">
                  <c:v>2688</c:v>
                </c:pt>
                <c:pt idx="22">
                  <c:v>108</c:v>
                </c:pt>
                <c:pt idx="25">
                  <c:v>2796</c:v>
                </c:pt>
              </c:numCache>
            </c:numRef>
          </c:val>
        </c:ser>
        <c:ser>
          <c:idx val="12"/>
          <c:order val="12"/>
          <c:tx>
            <c:strRef>
              <c:f>молоко!$O$3:$O$5</c:f>
              <c:strCache>
                <c:ptCount val="1"/>
                <c:pt idx="0">
                  <c:v>Среднегодовое  поголовье коров, гол. 2012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молоко!$A$6:$B$31</c:f>
              <c:multiLvlStrCache>
                <c:ptCount val="26"/>
                <c:lvl>
                  <c:pt idx="0">
                    <c:v>СХПК к-з им. Ленина</c:v>
                  </c:pt>
                  <c:pt idx="1">
                    <c:v>К-з им. Свердлова</c:v>
                  </c:pt>
                  <c:pt idx="2">
                    <c:v>СХПК к-з им. Куйбышева</c:v>
                  </c:pt>
                  <c:pt idx="3">
                    <c:v>СХПК "Искра"</c:v>
                  </c:pt>
                  <c:pt idx="4">
                    <c:v>СХПК "Туруновский"</c:v>
                  </c:pt>
                  <c:pt idx="5">
                    <c:v>ОАО "АФ"Средняя Волга"</c:v>
                  </c:pt>
                  <c:pt idx="6">
                    <c:v>СХПК им. Кадыкова</c:v>
                  </c:pt>
                  <c:pt idx="7">
                    <c:v>СХК"Атлашевский"</c:v>
                  </c:pt>
                  <c:pt idx="8">
                    <c:v>ОАО "Чурачикское"</c:v>
                  </c:pt>
                  <c:pt idx="9">
                    <c:v>ОАО"Гвардеец"</c:v>
                  </c:pt>
                  <c:pt idx="10">
                    <c:v>ЗАО "Прогресс"</c:v>
                  </c:pt>
                  <c:pt idx="11">
                    <c:v>ООО "АСК"Саяны"</c:v>
                  </c:pt>
                  <c:pt idx="12">
                    <c:v>Атлашевская п/ф</c:v>
                  </c:pt>
                  <c:pt idx="13">
                    <c:v>ОАО "Чувашский бойлер"</c:v>
                  </c:pt>
                  <c:pt idx="14">
                    <c:v>ООО"Смак Акро"</c:v>
                  </c:pt>
                  <c:pt idx="15">
                    <c:v>ООО"Агрохолдинг"ЮРМА"</c:v>
                  </c:pt>
                  <c:pt idx="16">
                    <c:v>УОХ "Приволжское"</c:v>
                  </c:pt>
                  <c:pt idx="17">
                    <c:v>ЗАО"АФ" Ольдеевская" </c:v>
                  </c:pt>
                  <c:pt idx="18">
                    <c:v>ООО "АФ"Надежда"</c:v>
                  </c:pt>
                  <c:pt idx="19">
                    <c:v>ООО"ТП"Сувар -2"</c:v>
                  </c:pt>
                  <c:pt idx="20">
                    <c:v>Студгородок</c:v>
                  </c:pt>
                  <c:pt idx="21">
                    <c:v>Всего по сх предприятиям:</c:v>
                  </c:pt>
                  <c:pt idx="22">
                    <c:v>КФХ Чернуха С.Д.</c:v>
                  </c:pt>
                  <c:pt idx="23">
                    <c:v>Студгородок</c:v>
                  </c:pt>
                  <c:pt idx="24">
                    <c:v>Всего по КФХ:</c:v>
                  </c:pt>
                  <c:pt idx="25">
                    <c:v>Всего: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2">
                    <c:v>1</c:v>
                  </c:pt>
                  <c:pt idx="23">
                    <c:v>2</c:v>
                  </c:pt>
                </c:lvl>
              </c:multiLvlStrCache>
            </c:multiLvlStrRef>
          </c:cat>
          <c:val>
            <c:numRef>
              <c:f>молоко!$O$6:$O$31</c:f>
              <c:numCache>
                <c:ptCount val="26"/>
                <c:pt idx="0">
                  <c:v>470</c:v>
                </c:pt>
                <c:pt idx="2">
                  <c:v>148</c:v>
                </c:pt>
                <c:pt idx="3">
                  <c:v>13</c:v>
                </c:pt>
                <c:pt idx="5">
                  <c:v>120</c:v>
                </c:pt>
                <c:pt idx="7">
                  <c:v>500</c:v>
                </c:pt>
                <c:pt idx="8">
                  <c:v>453</c:v>
                </c:pt>
                <c:pt idx="9">
                  <c:v>37</c:v>
                </c:pt>
                <c:pt idx="10">
                  <c:v>145</c:v>
                </c:pt>
                <c:pt idx="14">
                  <c:v>0</c:v>
                </c:pt>
                <c:pt idx="16">
                  <c:v>350</c:v>
                </c:pt>
                <c:pt idx="17">
                  <c:v>360</c:v>
                </c:pt>
                <c:pt idx="21">
                  <c:v>2596</c:v>
                </c:pt>
                <c:pt idx="22">
                  <c:v>116</c:v>
                </c:pt>
                <c:pt idx="25">
                  <c:v>2712</c:v>
                </c:pt>
              </c:numCache>
            </c:numRef>
          </c:val>
        </c:ser>
        <c:axId val="31544661"/>
        <c:axId val="15466494"/>
      </c:bar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крс!$C$4</c:f>
              <c:strCache>
                <c:ptCount val="1"/>
                <c:pt idx="0">
                  <c:v>крупный рогатый скот, голов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крс!$C$5:$C$28</c:f>
              <c:numCache>
                <c:ptCount val="24"/>
                <c:pt idx="0">
                  <c:v>0</c:v>
                </c:pt>
                <c:pt idx="3">
                  <c:v>1205</c:v>
                </c:pt>
                <c:pt idx="4">
                  <c:v>101</c:v>
                </c:pt>
                <c:pt idx="5">
                  <c:v>277</c:v>
                </c:pt>
                <c:pt idx="6">
                  <c:v>28</c:v>
                </c:pt>
                <c:pt idx="8">
                  <c:v>282</c:v>
                </c:pt>
                <c:pt idx="9">
                  <c:v>2</c:v>
                </c:pt>
                <c:pt idx="10">
                  <c:v>1133</c:v>
                </c:pt>
                <c:pt idx="11">
                  <c:v>799</c:v>
                </c:pt>
                <c:pt idx="12">
                  <c:v>62</c:v>
                </c:pt>
                <c:pt idx="13">
                  <c:v>305</c:v>
                </c:pt>
                <c:pt idx="19">
                  <c:v>861</c:v>
                </c:pt>
                <c:pt idx="20">
                  <c:v>700</c:v>
                </c:pt>
                <c:pt idx="22">
                  <c:v>51</c:v>
                </c:pt>
              </c:numCache>
            </c:numRef>
          </c:val>
        </c:ser>
        <c:ser>
          <c:idx val="1"/>
          <c:order val="1"/>
          <c:tx>
            <c:strRef>
              <c:f>крс!$D$4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крс!$D$5:$D$28</c:f>
              <c:numCache>
                <c:ptCount val="24"/>
                <c:pt idx="0">
                  <c:v>0</c:v>
                </c:pt>
                <c:pt idx="3">
                  <c:v>1149</c:v>
                </c:pt>
                <c:pt idx="4">
                  <c:v>0</c:v>
                </c:pt>
                <c:pt idx="5">
                  <c:v>278</c:v>
                </c:pt>
                <c:pt idx="6">
                  <c:v>10</c:v>
                </c:pt>
                <c:pt idx="8">
                  <c:v>206</c:v>
                </c:pt>
                <c:pt idx="9">
                  <c:v>11</c:v>
                </c:pt>
                <c:pt idx="10">
                  <c:v>1156</c:v>
                </c:pt>
                <c:pt idx="11">
                  <c:v>1044</c:v>
                </c:pt>
                <c:pt idx="12">
                  <c:v>52</c:v>
                </c:pt>
                <c:pt idx="13">
                  <c:v>321</c:v>
                </c:pt>
                <c:pt idx="14">
                  <c:v>230</c:v>
                </c:pt>
                <c:pt idx="17">
                  <c:v>0</c:v>
                </c:pt>
                <c:pt idx="19">
                  <c:v>799</c:v>
                </c:pt>
                <c:pt idx="20">
                  <c:v>716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крс!$E$4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крс!$E$5:$E$28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95.35269709543569</c:v>
                </c:pt>
                <c:pt idx="4">
                  <c:v>0</c:v>
                </c:pt>
                <c:pt idx="5">
                  <c:v>100.36101083032491</c:v>
                </c:pt>
                <c:pt idx="6">
                  <c:v>35.714285714285715</c:v>
                </c:pt>
                <c:pt idx="7">
                  <c:v>0</c:v>
                </c:pt>
                <c:pt idx="8">
                  <c:v>73.04964539007092</c:v>
                </c:pt>
                <c:pt idx="9">
                  <c:v>550</c:v>
                </c:pt>
                <c:pt idx="10">
                  <c:v>102.03000882612534</c:v>
                </c:pt>
                <c:pt idx="11">
                  <c:v>130.66332916145183</c:v>
                </c:pt>
                <c:pt idx="12">
                  <c:v>83.87096774193549</c:v>
                </c:pt>
                <c:pt idx="13">
                  <c:v>105.24590163934427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92.79907084785134</c:v>
                </c:pt>
                <c:pt idx="20">
                  <c:v>102.28571428571429</c:v>
                </c:pt>
                <c:pt idx="21">
                  <c:v>0</c:v>
                </c:pt>
                <c:pt idx="22">
                  <c:v>55.1</c:v>
                </c:pt>
              </c:numCache>
            </c:numRef>
          </c:val>
        </c:ser>
        <c:ser>
          <c:idx val="3"/>
          <c:order val="3"/>
          <c:tx>
            <c:strRef>
              <c:f>крс!$F$4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крс!$F$5:$F$28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-56</c:v>
                </c:pt>
                <c:pt idx="4">
                  <c:v>-101</c:v>
                </c:pt>
                <c:pt idx="5">
                  <c:v>1</c:v>
                </c:pt>
                <c:pt idx="6">
                  <c:v>-18</c:v>
                </c:pt>
                <c:pt idx="7">
                  <c:v>0</c:v>
                </c:pt>
                <c:pt idx="8">
                  <c:v>-76</c:v>
                </c:pt>
                <c:pt idx="9">
                  <c:v>9</c:v>
                </c:pt>
                <c:pt idx="10">
                  <c:v>23</c:v>
                </c:pt>
                <c:pt idx="11">
                  <c:v>245</c:v>
                </c:pt>
                <c:pt idx="12">
                  <c:v>-10</c:v>
                </c:pt>
                <c:pt idx="13">
                  <c:v>16</c:v>
                </c:pt>
                <c:pt idx="14">
                  <c:v>230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-62</c:v>
                </c:pt>
                <c:pt idx="20">
                  <c:v>16</c:v>
                </c:pt>
                <c:pt idx="21">
                  <c:v>0</c:v>
                </c:pt>
                <c:pt idx="22">
                  <c:v>-22</c:v>
                </c:pt>
              </c:numCache>
            </c:numRef>
          </c:val>
        </c:ser>
        <c:ser>
          <c:idx val="4"/>
          <c:order val="4"/>
          <c:tx>
            <c:strRef>
              <c:f>крс!$G$4</c:f>
              <c:strCache>
                <c:ptCount val="1"/>
                <c:pt idx="0">
                  <c:v>в т.ч. коров, голов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крс!$G$5:$G$28</c:f>
              <c:numCache>
                <c:ptCount val="24"/>
                <c:pt idx="0">
                  <c:v>0</c:v>
                </c:pt>
                <c:pt idx="3">
                  <c:v>470</c:v>
                </c:pt>
                <c:pt idx="4">
                  <c:v>63</c:v>
                </c:pt>
                <c:pt idx="5">
                  <c:v>148</c:v>
                </c:pt>
                <c:pt idx="6">
                  <c:v>25</c:v>
                </c:pt>
                <c:pt idx="8">
                  <c:v>120</c:v>
                </c:pt>
                <c:pt idx="10">
                  <c:v>500</c:v>
                </c:pt>
                <c:pt idx="11">
                  <c:v>445</c:v>
                </c:pt>
                <c:pt idx="12">
                  <c:v>40</c:v>
                </c:pt>
                <c:pt idx="13">
                  <c:v>145</c:v>
                </c:pt>
                <c:pt idx="19">
                  <c:v>350</c:v>
                </c:pt>
                <c:pt idx="20">
                  <c:v>345</c:v>
                </c:pt>
              </c:numCache>
            </c:numRef>
          </c:val>
        </c:ser>
        <c:ser>
          <c:idx val="5"/>
          <c:order val="5"/>
          <c:tx>
            <c:strRef>
              <c:f>крс!$H$4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крс!$H$5:$H$28</c:f>
              <c:numCache>
                <c:ptCount val="24"/>
                <c:pt idx="0">
                  <c:v>0</c:v>
                </c:pt>
                <c:pt idx="3">
                  <c:v>470</c:v>
                </c:pt>
                <c:pt idx="4">
                  <c:v>0</c:v>
                </c:pt>
                <c:pt idx="5">
                  <c:v>148</c:v>
                </c:pt>
                <c:pt idx="6">
                  <c:v>10</c:v>
                </c:pt>
                <c:pt idx="8">
                  <c:v>120</c:v>
                </c:pt>
                <c:pt idx="9">
                  <c:v>0</c:v>
                </c:pt>
                <c:pt idx="10">
                  <c:v>500</c:v>
                </c:pt>
                <c:pt idx="11">
                  <c:v>465</c:v>
                </c:pt>
                <c:pt idx="12">
                  <c:v>37</c:v>
                </c:pt>
                <c:pt idx="13">
                  <c:v>145</c:v>
                </c:pt>
                <c:pt idx="17">
                  <c:v>0</c:v>
                </c:pt>
                <c:pt idx="19">
                  <c:v>350</c:v>
                </c:pt>
                <c:pt idx="20">
                  <c:v>360</c:v>
                </c:pt>
              </c:numCache>
            </c:numRef>
          </c:val>
        </c:ser>
        <c:ser>
          <c:idx val="6"/>
          <c:order val="6"/>
          <c:tx>
            <c:strRef>
              <c:f>крс!$I$4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крс!$I$5:$I$28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40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100</c:v>
                </c:pt>
                <c:pt idx="11">
                  <c:v>104.49438202247192</c:v>
                </c:pt>
                <c:pt idx="12">
                  <c:v>92.5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100</c:v>
                </c:pt>
                <c:pt idx="20">
                  <c:v>104.34782608695652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крс!$J$4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крс!$J$5:$J$28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-63</c:v>
                </c:pt>
                <c:pt idx="5">
                  <c:v>0</c:v>
                </c:pt>
                <c:pt idx="6">
                  <c:v>-15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strRef>
              <c:f>крс!$K$4</c:f>
              <c:strCache>
                <c:ptCount val="1"/>
                <c:pt idx="0">
                  <c:v>свиней, голов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крс!$K$5:$K$28</c:f>
              <c:numCache>
                <c:ptCount val="24"/>
                <c:pt idx="0">
                  <c:v>0</c:v>
                </c:pt>
                <c:pt idx="3">
                  <c:v>1348</c:v>
                </c:pt>
                <c:pt idx="5">
                  <c:v>266</c:v>
                </c:pt>
                <c:pt idx="6">
                  <c:v>115</c:v>
                </c:pt>
                <c:pt idx="7">
                  <c:v>232</c:v>
                </c:pt>
                <c:pt idx="8">
                  <c:v>143</c:v>
                </c:pt>
                <c:pt idx="13">
                  <c:v>117</c:v>
                </c:pt>
                <c:pt idx="17">
                  <c:v>4609</c:v>
                </c:pt>
                <c:pt idx="19">
                  <c:v>1996</c:v>
                </c:pt>
                <c:pt idx="21">
                  <c:v>4558</c:v>
                </c:pt>
                <c:pt idx="22">
                  <c:v>155</c:v>
                </c:pt>
                <c:pt idx="23">
                  <c:v>32</c:v>
                </c:pt>
              </c:numCache>
            </c:numRef>
          </c:val>
        </c:ser>
        <c:ser>
          <c:idx val="9"/>
          <c:order val="9"/>
          <c:tx>
            <c:strRef>
              <c:f>крс!$L$4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крс!$L$5:$L$28</c:f>
              <c:numCache>
                <c:ptCount val="24"/>
                <c:pt idx="0">
                  <c:v>0</c:v>
                </c:pt>
                <c:pt idx="3">
                  <c:v>860</c:v>
                </c:pt>
                <c:pt idx="4">
                  <c:v>0</c:v>
                </c:pt>
                <c:pt idx="5">
                  <c:v>201</c:v>
                </c:pt>
                <c:pt idx="6">
                  <c:v>101</c:v>
                </c:pt>
                <c:pt idx="7">
                  <c:v>165</c:v>
                </c:pt>
                <c:pt idx="8">
                  <c:v>40</c:v>
                </c:pt>
                <c:pt idx="9">
                  <c:v>0</c:v>
                </c:pt>
                <c:pt idx="13">
                  <c:v>0</c:v>
                </c:pt>
                <c:pt idx="17">
                  <c:v>5910</c:v>
                </c:pt>
                <c:pt idx="19">
                  <c:v>1956</c:v>
                </c:pt>
                <c:pt idx="21">
                  <c:v>3365</c:v>
                </c:pt>
                <c:pt idx="22">
                  <c:v>0</c:v>
                </c:pt>
                <c:pt idx="23">
                  <c:v>311</c:v>
                </c:pt>
              </c:numCache>
            </c:numRef>
          </c:val>
        </c:ser>
        <c:ser>
          <c:idx val="10"/>
          <c:order val="10"/>
          <c:tx>
            <c:strRef>
              <c:f>крс!$M$4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крс!$M$5:$M$28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63.798219584569736</c:v>
                </c:pt>
                <c:pt idx="4">
                  <c:v>0</c:v>
                </c:pt>
                <c:pt idx="5">
                  <c:v>75.56390977443608</c:v>
                </c:pt>
                <c:pt idx="6">
                  <c:v>87.82608695652175</c:v>
                </c:pt>
                <c:pt idx="7">
                  <c:v>71.12068965517241</c:v>
                </c:pt>
                <c:pt idx="8">
                  <c:v>27.972027972027973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128.22738121067476</c:v>
                </c:pt>
                <c:pt idx="18">
                  <c:v>0</c:v>
                </c:pt>
                <c:pt idx="19">
                  <c:v>97.99599198396794</c:v>
                </c:pt>
                <c:pt idx="20">
                  <c:v>0</c:v>
                </c:pt>
                <c:pt idx="21">
                  <c:v>73.82623957876262</c:v>
                </c:pt>
                <c:pt idx="22">
                  <c:v>0</c:v>
                </c:pt>
                <c:pt idx="23">
                  <c:v>971.875</c:v>
                </c:pt>
              </c:numCache>
            </c:numRef>
          </c:val>
        </c:ser>
        <c:ser>
          <c:idx val="11"/>
          <c:order val="11"/>
          <c:tx>
            <c:strRef>
              <c:f>крс!$N$4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крс!$A$5:$B$28</c:f>
              <c:multiLvlStrCache>
                <c:ptCount val="24"/>
                <c:lvl>
                  <c:pt idx="0">
                    <c:v>Наименование с/х производителей</c:v>
                  </c:pt>
                  <c:pt idx="1">
                    <c:v>0</c:v>
                  </c:pt>
                  <c:pt idx="2">
                    <c:v>№ </c:v>
                  </c:pt>
                  <c:pt idx="3">
                    <c:v>СХПК к-з им. Ленина</c:v>
                  </c:pt>
                  <c:pt idx="4">
                    <c:v>К-з им. Свердлова</c:v>
                  </c:pt>
                  <c:pt idx="5">
                    <c:v>СХПК к-з им. Куйбышева</c:v>
                  </c:pt>
                  <c:pt idx="6">
                    <c:v>СХПК "Искра"</c:v>
                  </c:pt>
                  <c:pt idx="7">
                    <c:v>СХПК "Туруновский"</c:v>
                  </c:pt>
                  <c:pt idx="8">
                    <c:v>ОАО "АФ "Средняя Волга"</c:v>
                  </c:pt>
                  <c:pt idx="9">
                    <c:v>СХПК им. Кадыкова</c:v>
                  </c:pt>
                  <c:pt idx="10">
                    <c:v>СХК"Атлашевский"</c:v>
                  </c:pt>
                  <c:pt idx="11">
                    <c:v>ОАО "Чурачикское"</c:v>
                  </c:pt>
                  <c:pt idx="12">
                    <c:v>ОАО"Гвардеец"</c:v>
                  </c:pt>
                  <c:pt idx="13">
                    <c:v>ЗАО "Прогресс"</c:v>
                  </c:pt>
                  <c:pt idx="14">
                    <c:v>ООО "АФ"Атлашевская"</c:v>
                  </c:pt>
                  <c:pt idx="15">
                    <c:v>Атлашевская птицефабрика</c:v>
                  </c:pt>
                  <c:pt idx="16">
                    <c:v>ОАО "Чувашский бойлер"</c:v>
                  </c:pt>
                  <c:pt idx="17">
                    <c:v>ООО"Смак Акро"</c:v>
                  </c:pt>
                  <c:pt idx="18">
                    <c:v>ООО"Агрохолдинг "ЮРМА"</c:v>
                  </c:pt>
                  <c:pt idx="19">
                    <c:v>УОХ "Приволжское"</c:v>
                  </c:pt>
                  <c:pt idx="20">
                    <c:v>ЗАО"АФ" Ольдеевская" </c:v>
                  </c:pt>
                  <c:pt idx="21">
                    <c:v>ООО"ТП"Сувар -2"</c:v>
                  </c:pt>
                  <c:pt idx="22">
                    <c:v>ООО "АФ "Надежда"</c:v>
                  </c:pt>
                  <c:pt idx="23">
                    <c:v>ООО "Порецкое Агро"</c:v>
                  </c:pt>
                </c:lvl>
                <c:lvl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</c:lvl>
              </c:multiLvlStrCache>
            </c:multiLvlStrRef>
          </c:cat>
          <c:val>
            <c:numRef>
              <c:f>крс!$N$5:$N$28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-488</c:v>
                </c:pt>
                <c:pt idx="4">
                  <c:v>0</c:v>
                </c:pt>
                <c:pt idx="5">
                  <c:v>-65</c:v>
                </c:pt>
                <c:pt idx="6">
                  <c:v>-14</c:v>
                </c:pt>
                <c:pt idx="7">
                  <c:v>-67</c:v>
                </c:pt>
                <c:pt idx="8">
                  <c:v>-103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1301</c:v>
                </c:pt>
                <c:pt idx="18">
                  <c:v>0</c:v>
                </c:pt>
                <c:pt idx="19">
                  <c:v>-40</c:v>
                </c:pt>
                <c:pt idx="20">
                  <c:v>0</c:v>
                </c:pt>
                <c:pt idx="21">
                  <c:v>-1193</c:v>
                </c:pt>
                <c:pt idx="22">
                  <c:v>-155</c:v>
                </c:pt>
                <c:pt idx="23">
                  <c:v>279</c:v>
                </c:pt>
              </c:numCache>
            </c:numRef>
          </c:val>
        </c:ser>
        <c:axId val="4980719"/>
        <c:axId val="44826472"/>
      </c:bar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35" sqref="H35"/>
    </sheetView>
  </sheetViews>
  <sheetFormatPr defaultColWidth="9.00390625" defaultRowHeight="12.75"/>
  <cols>
    <col min="1" max="1" width="4.00390625" style="26" customWidth="1"/>
    <col min="2" max="2" width="23.75390625" style="26" customWidth="1"/>
    <col min="3" max="3" width="17.75390625" style="26" customWidth="1"/>
    <col min="4" max="4" width="9.125" style="26" customWidth="1"/>
    <col min="5" max="5" width="11.625" style="26" bestFit="1" customWidth="1"/>
    <col min="6" max="7" width="9.125" style="26" customWidth="1"/>
    <col min="8" max="8" width="9.375" style="26" customWidth="1"/>
    <col min="9" max="9" width="11.375" style="26" customWidth="1"/>
    <col min="10" max="16384" width="9.125" style="26" customWidth="1"/>
  </cols>
  <sheetData>
    <row r="1" spans="1:9" ht="33.75" customHeight="1">
      <c r="A1" s="24"/>
      <c r="B1" s="239" t="s">
        <v>173</v>
      </c>
      <c r="C1" s="239"/>
      <c r="D1" s="239"/>
      <c r="E1" s="239"/>
      <c r="F1" s="239"/>
      <c r="G1" s="239"/>
      <c r="H1" s="239"/>
      <c r="I1" s="239"/>
    </row>
    <row r="2" spans="2:9" ht="15.75">
      <c r="B2" s="240"/>
      <c r="C2" s="240"/>
      <c r="D2" s="240"/>
      <c r="E2" s="240"/>
      <c r="F2" s="240"/>
      <c r="G2" s="240"/>
      <c r="H2" s="240"/>
      <c r="I2" s="240"/>
    </row>
    <row r="4" spans="6:9" ht="12.75">
      <c r="F4" s="26" t="s">
        <v>0</v>
      </c>
      <c r="G4" s="238"/>
      <c r="H4" s="238"/>
      <c r="I4" s="238"/>
    </row>
    <row r="5" spans="1:9" ht="12.75">
      <c r="A5" s="241" t="s">
        <v>38</v>
      </c>
      <c r="B5" s="242"/>
      <c r="C5" s="242"/>
      <c r="D5" s="245" t="s">
        <v>1</v>
      </c>
      <c r="E5" s="246"/>
      <c r="F5" s="247"/>
      <c r="G5" s="245" t="s">
        <v>2</v>
      </c>
      <c r="H5" s="246"/>
      <c r="I5" s="247"/>
    </row>
    <row r="6" spans="1:9" ht="12.75">
      <c r="A6" s="241"/>
      <c r="B6" s="243"/>
      <c r="C6" s="243"/>
      <c r="D6" s="241" t="s">
        <v>124</v>
      </c>
      <c r="E6" s="241" t="s">
        <v>151</v>
      </c>
      <c r="F6" s="29" t="s">
        <v>3</v>
      </c>
      <c r="G6" s="241" t="s">
        <v>124</v>
      </c>
      <c r="H6" s="241" t="s">
        <v>152</v>
      </c>
      <c r="I6" s="29" t="s">
        <v>3</v>
      </c>
    </row>
    <row r="7" spans="1:9" ht="12.75">
      <c r="A7" s="241"/>
      <c r="B7" s="244"/>
      <c r="C7" s="244"/>
      <c r="D7" s="241"/>
      <c r="E7" s="241"/>
      <c r="F7" s="30" t="s">
        <v>123</v>
      </c>
      <c r="G7" s="241"/>
      <c r="H7" s="241"/>
      <c r="I7" s="30" t="s">
        <v>113</v>
      </c>
    </row>
    <row r="8" spans="1:9" ht="15" customHeight="1">
      <c r="A8" s="28">
        <v>1</v>
      </c>
      <c r="B8" s="34" t="s">
        <v>74</v>
      </c>
      <c r="C8" s="34">
        <v>1934</v>
      </c>
      <c r="D8" s="82">
        <v>78.9</v>
      </c>
      <c r="E8" s="32">
        <v>69.1</v>
      </c>
      <c r="F8" s="31">
        <f>E8/D8*100</f>
        <v>87.57921419518377</v>
      </c>
      <c r="G8" s="28">
        <v>527.1</v>
      </c>
      <c r="H8" s="28">
        <v>586</v>
      </c>
      <c r="I8" s="31" t="e">
        <f>G8/#REF!*100</f>
        <v>#REF!</v>
      </c>
    </row>
    <row r="9" spans="1:9" ht="15" customHeight="1">
      <c r="A9" s="28">
        <v>2</v>
      </c>
      <c r="B9" s="34" t="s">
        <v>103</v>
      </c>
      <c r="C9" s="85">
        <v>1379</v>
      </c>
      <c r="D9" s="83">
        <v>66.1</v>
      </c>
      <c r="E9" s="32">
        <v>0</v>
      </c>
      <c r="F9" s="32">
        <f aca="true" t="shared" si="0" ref="F9:F30">E9/D9*100</f>
        <v>0</v>
      </c>
      <c r="G9" s="28">
        <v>60.7</v>
      </c>
      <c r="H9" s="25">
        <v>0</v>
      </c>
      <c r="I9" s="32" t="e">
        <f>G9/#REF!*100</f>
        <v>#REF!</v>
      </c>
    </row>
    <row r="10" spans="1:9" ht="15" customHeight="1">
      <c r="A10" s="28">
        <v>3</v>
      </c>
      <c r="B10" s="34" t="s">
        <v>90</v>
      </c>
      <c r="C10" s="85">
        <v>689</v>
      </c>
      <c r="D10" s="83">
        <v>42.9</v>
      </c>
      <c r="E10" s="32">
        <v>39.6</v>
      </c>
      <c r="F10" s="32">
        <f t="shared" si="0"/>
        <v>92.3076923076923</v>
      </c>
      <c r="G10" s="28">
        <v>425.9</v>
      </c>
      <c r="H10" s="28">
        <v>445.6</v>
      </c>
      <c r="I10" s="32">
        <f aca="true" t="shared" si="1" ref="I10:I28">H10/G10*100</f>
        <v>104.62549894341396</v>
      </c>
    </row>
    <row r="11" spans="1:9" ht="15" customHeight="1">
      <c r="A11" s="28">
        <v>4</v>
      </c>
      <c r="B11" s="34" t="s">
        <v>75</v>
      </c>
      <c r="C11" s="85">
        <v>1149</v>
      </c>
      <c r="D11" s="83">
        <v>9.2</v>
      </c>
      <c r="E11" s="32">
        <v>5.4</v>
      </c>
      <c r="F11" s="32">
        <f>E11/D11*100</f>
        <v>58.69565217391305</v>
      </c>
      <c r="G11" s="28">
        <v>24.7</v>
      </c>
      <c r="H11" s="28">
        <v>8.6</v>
      </c>
      <c r="I11" s="32">
        <f t="shared" si="1"/>
        <v>34.81781376518219</v>
      </c>
    </row>
    <row r="12" spans="1:9" ht="15" customHeight="1">
      <c r="A12" s="28">
        <v>5</v>
      </c>
      <c r="B12" s="34" t="s">
        <v>76</v>
      </c>
      <c r="C12" s="85">
        <v>2083</v>
      </c>
      <c r="D12" s="83">
        <v>1</v>
      </c>
      <c r="E12" s="32">
        <v>4.4</v>
      </c>
      <c r="F12" s="32">
        <f t="shared" si="0"/>
        <v>440.00000000000006</v>
      </c>
      <c r="G12" s="32">
        <v>0</v>
      </c>
      <c r="H12" s="28">
        <v>0</v>
      </c>
      <c r="I12" s="32">
        <v>0</v>
      </c>
    </row>
    <row r="13" spans="1:9" ht="15" customHeight="1">
      <c r="A13" s="28">
        <v>6</v>
      </c>
      <c r="B13" s="34" t="s">
        <v>135</v>
      </c>
      <c r="C13" s="85">
        <v>969</v>
      </c>
      <c r="D13" s="83">
        <v>23.2</v>
      </c>
      <c r="E13" s="32">
        <v>14.8</v>
      </c>
      <c r="F13" s="32">
        <f t="shared" si="0"/>
        <v>63.793103448275865</v>
      </c>
      <c r="G13" s="28">
        <v>230.6</v>
      </c>
      <c r="H13" s="28">
        <v>230.7</v>
      </c>
      <c r="I13" s="32">
        <f t="shared" si="1"/>
        <v>100.04336513443191</v>
      </c>
    </row>
    <row r="14" spans="1:9" s="36" customFormat="1" ht="15" customHeight="1">
      <c r="A14" s="33">
        <v>7</v>
      </c>
      <c r="B14" s="34" t="s">
        <v>77</v>
      </c>
      <c r="C14" s="85">
        <v>952</v>
      </c>
      <c r="D14" s="83">
        <v>2.5</v>
      </c>
      <c r="E14" s="32">
        <v>0.5</v>
      </c>
      <c r="F14" s="35">
        <f t="shared" si="0"/>
        <v>20</v>
      </c>
      <c r="G14" s="35">
        <v>0</v>
      </c>
      <c r="H14" s="33">
        <v>0</v>
      </c>
      <c r="I14" s="35" t="e">
        <f t="shared" si="1"/>
        <v>#DIV/0!</v>
      </c>
    </row>
    <row r="15" spans="1:9" ht="15" customHeight="1">
      <c r="A15" s="28">
        <v>8</v>
      </c>
      <c r="B15" s="34" t="s">
        <v>78</v>
      </c>
      <c r="C15" s="85">
        <v>4188</v>
      </c>
      <c r="D15" s="83">
        <v>14.4</v>
      </c>
      <c r="E15" s="32">
        <v>71.6</v>
      </c>
      <c r="F15" s="35">
        <f t="shared" si="0"/>
        <v>497.2222222222222</v>
      </c>
      <c r="G15" s="33">
        <v>331.8</v>
      </c>
      <c r="H15" s="33">
        <v>331.9</v>
      </c>
      <c r="I15" s="35">
        <f t="shared" si="1"/>
        <v>100.03013863773356</v>
      </c>
    </row>
    <row r="16" spans="1:9" ht="15" customHeight="1">
      <c r="A16" s="28">
        <v>9</v>
      </c>
      <c r="B16" s="34" t="s">
        <v>134</v>
      </c>
      <c r="C16" s="85">
        <v>0</v>
      </c>
      <c r="D16" s="83">
        <v>90.7</v>
      </c>
      <c r="E16" s="32">
        <v>132.6</v>
      </c>
      <c r="F16" s="32">
        <f t="shared" si="0"/>
        <v>146.1962513781698</v>
      </c>
      <c r="G16" s="28">
        <v>2630.8</v>
      </c>
      <c r="H16" s="28">
        <v>2746.7</v>
      </c>
      <c r="I16" s="32">
        <f t="shared" si="1"/>
        <v>104.40550402919261</v>
      </c>
    </row>
    <row r="17" spans="1:9" ht="15" customHeight="1">
      <c r="A17" s="28">
        <v>10</v>
      </c>
      <c r="B17" s="34" t="s">
        <v>79</v>
      </c>
      <c r="C17" s="85">
        <v>538</v>
      </c>
      <c r="D17" s="83">
        <v>41.5</v>
      </c>
      <c r="E17" s="32">
        <v>46.7</v>
      </c>
      <c r="F17" s="32">
        <f>E17/D17*100</f>
        <v>112.53012048192772</v>
      </c>
      <c r="G17" s="28">
        <v>2140.3</v>
      </c>
      <c r="H17" s="28">
        <v>2533.6</v>
      </c>
      <c r="I17" s="32">
        <f t="shared" si="1"/>
        <v>118.37592860813903</v>
      </c>
    </row>
    <row r="18" spans="1:9" ht="15" customHeight="1">
      <c r="A18" s="28">
        <v>12</v>
      </c>
      <c r="B18" s="34" t="s">
        <v>81</v>
      </c>
      <c r="C18" s="85">
        <v>8</v>
      </c>
      <c r="D18" s="83">
        <v>20</v>
      </c>
      <c r="E18" s="32">
        <v>33</v>
      </c>
      <c r="F18" s="32">
        <f t="shared" si="0"/>
        <v>165</v>
      </c>
      <c r="G18" s="28">
        <v>306.2</v>
      </c>
      <c r="H18" s="28">
        <v>268.5</v>
      </c>
      <c r="I18" s="32">
        <f t="shared" si="1"/>
        <v>87.68778576094056</v>
      </c>
    </row>
    <row r="19" spans="1:9" ht="15" customHeight="1">
      <c r="A19" s="28">
        <v>13</v>
      </c>
      <c r="B19" s="34" t="s">
        <v>147</v>
      </c>
      <c r="C19" s="85">
        <v>0</v>
      </c>
      <c r="D19" s="83">
        <v>0</v>
      </c>
      <c r="E19" s="32">
        <v>236</v>
      </c>
      <c r="F19" s="32" t="e">
        <f t="shared" si="0"/>
        <v>#DIV/0!</v>
      </c>
      <c r="G19" s="28">
        <v>0</v>
      </c>
      <c r="H19" s="28">
        <v>0</v>
      </c>
      <c r="I19" s="32" t="e">
        <f t="shared" si="1"/>
        <v>#DIV/0!</v>
      </c>
    </row>
    <row r="20" spans="1:9" ht="15" customHeight="1">
      <c r="A20" s="28">
        <v>14</v>
      </c>
      <c r="B20" s="34" t="s">
        <v>82</v>
      </c>
      <c r="C20" s="85">
        <v>1776</v>
      </c>
      <c r="D20" s="83">
        <v>8.6</v>
      </c>
      <c r="E20" s="32">
        <v>16.4</v>
      </c>
      <c r="F20" s="32">
        <f t="shared" si="0"/>
        <v>190.69767441860463</v>
      </c>
      <c r="G20" s="28">
        <v>72.8</v>
      </c>
      <c r="H20" s="28">
        <v>148.6</v>
      </c>
      <c r="I20" s="32">
        <f t="shared" si="1"/>
        <v>204.1208791208791</v>
      </c>
    </row>
    <row r="21" spans="1:9" ht="15" customHeight="1">
      <c r="A21" s="28">
        <v>15</v>
      </c>
      <c r="B21" s="34" t="s">
        <v>140</v>
      </c>
      <c r="C21" s="85">
        <v>0</v>
      </c>
      <c r="D21" s="83">
        <v>0</v>
      </c>
      <c r="E21" s="32">
        <v>1628</v>
      </c>
      <c r="F21" s="32" t="e">
        <f t="shared" si="0"/>
        <v>#DIV/0!</v>
      </c>
      <c r="G21" s="200">
        <v>0</v>
      </c>
      <c r="H21" s="28">
        <v>0</v>
      </c>
      <c r="I21" s="32" t="e">
        <f t="shared" si="1"/>
        <v>#DIV/0!</v>
      </c>
    </row>
    <row r="22" spans="1:9" ht="15" customHeight="1">
      <c r="A22" s="28">
        <v>16</v>
      </c>
      <c r="B22" s="34" t="s">
        <v>163</v>
      </c>
      <c r="C22" s="85">
        <v>63</v>
      </c>
      <c r="D22" s="83">
        <v>0</v>
      </c>
      <c r="E22" s="32">
        <v>3703.4</v>
      </c>
      <c r="F22" s="32" t="e">
        <f t="shared" si="0"/>
        <v>#DIV/0!</v>
      </c>
      <c r="G22" s="32">
        <v>0</v>
      </c>
      <c r="H22" s="28">
        <v>0</v>
      </c>
      <c r="I22" s="32" t="e">
        <f t="shared" si="1"/>
        <v>#DIV/0!</v>
      </c>
    </row>
    <row r="23" spans="1:9" ht="15" customHeight="1">
      <c r="A23" s="28">
        <v>17</v>
      </c>
      <c r="B23" s="34" t="s">
        <v>84</v>
      </c>
      <c r="C23" s="85">
        <v>120</v>
      </c>
      <c r="D23" s="83">
        <v>40305.8</v>
      </c>
      <c r="E23" s="32"/>
      <c r="F23" s="32">
        <v>1</v>
      </c>
      <c r="G23" s="32">
        <v>0</v>
      </c>
      <c r="H23" s="28">
        <v>0</v>
      </c>
      <c r="I23" s="32" t="e">
        <f t="shared" si="1"/>
        <v>#DIV/0!</v>
      </c>
    </row>
    <row r="24" spans="1:9" ht="15" customHeight="1">
      <c r="A24" s="28">
        <v>18</v>
      </c>
      <c r="B24" s="34" t="s">
        <v>85</v>
      </c>
      <c r="C24" s="85">
        <v>0</v>
      </c>
      <c r="D24" s="83">
        <v>8596.8</v>
      </c>
      <c r="E24" s="32">
        <v>8785.3</v>
      </c>
      <c r="F24" s="32">
        <f t="shared" si="0"/>
        <v>102.1926763446864</v>
      </c>
      <c r="G24" s="32">
        <v>0</v>
      </c>
      <c r="H24" s="28">
        <v>0</v>
      </c>
      <c r="I24" s="32" t="e">
        <f t="shared" si="1"/>
        <v>#DIV/0!</v>
      </c>
    </row>
    <row r="25" spans="1:9" ht="15" customHeight="1">
      <c r="A25" s="28">
        <v>19</v>
      </c>
      <c r="B25" s="34" t="s">
        <v>143</v>
      </c>
      <c r="C25" s="85">
        <v>1164</v>
      </c>
      <c r="D25" s="83">
        <v>1488.3</v>
      </c>
      <c r="E25" s="32">
        <v>3005</v>
      </c>
      <c r="F25" s="32">
        <f t="shared" si="0"/>
        <v>201.90821742928176</v>
      </c>
      <c r="G25" s="32">
        <v>0</v>
      </c>
      <c r="H25" s="28">
        <v>0</v>
      </c>
      <c r="I25" s="32" t="e">
        <f t="shared" si="1"/>
        <v>#DIV/0!</v>
      </c>
    </row>
    <row r="26" spans="1:9" ht="15" customHeight="1">
      <c r="A26" s="28">
        <v>20</v>
      </c>
      <c r="B26" s="34" t="s">
        <v>86</v>
      </c>
      <c r="C26" s="85">
        <v>2260</v>
      </c>
      <c r="D26" s="83">
        <v>67.9</v>
      </c>
      <c r="E26" s="32">
        <v>77.5</v>
      </c>
      <c r="F26" s="32">
        <f t="shared" si="0"/>
        <v>114.13843888070691</v>
      </c>
      <c r="G26" s="28">
        <v>402.7</v>
      </c>
      <c r="H26" s="28">
        <v>403.1</v>
      </c>
      <c r="I26" s="32">
        <f>H26/G26*100</f>
        <v>100.09932952570153</v>
      </c>
    </row>
    <row r="27" spans="1:9" ht="15" customHeight="1">
      <c r="A27" s="28">
        <v>21</v>
      </c>
      <c r="B27" s="34" t="s">
        <v>87</v>
      </c>
      <c r="C27" s="85">
        <v>1577</v>
      </c>
      <c r="D27" s="83">
        <v>6.2</v>
      </c>
      <c r="E27" s="32">
        <v>11.4</v>
      </c>
      <c r="F27" s="32">
        <f t="shared" si="0"/>
        <v>183.8709677419355</v>
      </c>
      <c r="G27" s="32">
        <v>631.7</v>
      </c>
      <c r="H27" s="28">
        <v>661.1</v>
      </c>
      <c r="I27" s="32">
        <f t="shared" si="1"/>
        <v>104.6541079626405</v>
      </c>
    </row>
    <row r="28" spans="1:9" ht="15" customHeight="1">
      <c r="A28" s="28">
        <v>22</v>
      </c>
      <c r="B28" s="34" t="s">
        <v>88</v>
      </c>
      <c r="C28" s="85">
        <v>0</v>
      </c>
      <c r="D28" s="83">
        <v>0</v>
      </c>
      <c r="E28" s="32">
        <v>1416.7</v>
      </c>
      <c r="F28" s="32" t="e">
        <f t="shared" si="0"/>
        <v>#DIV/0!</v>
      </c>
      <c r="G28" s="28"/>
      <c r="H28" s="28">
        <v>0</v>
      </c>
      <c r="I28" s="32" t="e">
        <f t="shared" si="1"/>
        <v>#DIV/0!</v>
      </c>
    </row>
    <row r="29" spans="1:9" s="11" customFormat="1" ht="15" customHeight="1">
      <c r="A29" s="27">
        <v>23</v>
      </c>
      <c r="B29" s="34" t="s">
        <v>100</v>
      </c>
      <c r="C29" s="74">
        <v>557</v>
      </c>
      <c r="D29" s="74">
        <v>107</v>
      </c>
      <c r="E29" s="59">
        <v>24.9</v>
      </c>
      <c r="F29" s="74">
        <f>E29/D29*100</f>
        <v>23.271028037383175</v>
      </c>
      <c r="G29" s="74">
        <v>310.5</v>
      </c>
      <c r="H29" s="74">
        <v>0</v>
      </c>
      <c r="I29" s="105"/>
    </row>
    <row r="30" spans="1:9" s="11" customFormat="1" ht="15" customHeight="1">
      <c r="A30" s="27">
        <v>24</v>
      </c>
      <c r="B30" s="34" t="s">
        <v>170</v>
      </c>
      <c r="C30" s="201"/>
      <c r="D30" s="201">
        <v>0</v>
      </c>
      <c r="E30" s="202">
        <v>362</v>
      </c>
      <c r="F30" s="74" t="e">
        <f t="shared" si="0"/>
        <v>#DIV/0!</v>
      </c>
      <c r="G30" s="201"/>
      <c r="H30" s="201">
        <v>0</v>
      </c>
      <c r="I30" s="105"/>
    </row>
    <row r="31" spans="2:9" ht="12.75">
      <c r="B31" s="86" t="s">
        <v>89</v>
      </c>
      <c r="C31" s="86">
        <f>SUM(C8:C29)</f>
        <v>21406</v>
      </c>
      <c r="D31" s="86">
        <v>382.2</v>
      </c>
      <c r="E31" s="86">
        <v>615.1</v>
      </c>
      <c r="F31" s="32">
        <f>E31/D31*100</f>
        <v>160.9366823652538</v>
      </c>
      <c r="G31" s="86">
        <v>255.2</v>
      </c>
      <c r="H31" s="86">
        <v>311.4</v>
      </c>
      <c r="I31" s="17">
        <f>H31/G31*100</f>
        <v>122.02194357366771</v>
      </c>
    </row>
    <row r="32" spans="2:9" ht="12.75">
      <c r="B32" s="197"/>
      <c r="C32" s="197"/>
      <c r="D32" s="197"/>
      <c r="E32" s="197"/>
      <c r="F32" s="198"/>
      <c r="G32" s="197"/>
      <c r="H32" s="197"/>
      <c r="I32" s="199"/>
    </row>
    <row r="33" spans="2:9" ht="12.75">
      <c r="B33" s="197"/>
      <c r="C33" s="197"/>
      <c r="D33" s="197"/>
      <c r="E33" s="197"/>
      <c r="F33" s="198"/>
      <c r="G33" s="197"/>
      <c r="H33" s="197"/>
      <c r="I33" s="199"/>
    </row>
    <row r="34" spans="2:5" ht="12.75">
      <c r="B34" s="43"/>
      <c r="C34" s="43" t="s">
        <v>189</v>
      </c>
      <c r="D34" s="87"/>
      <c r="E34" s="43"/>
    </row>
    <row r="35" spans="3:8" ht="12.75">
      <c r="C35" s="203" t="s">
        <v>187</v>
      </c>
      <c r="H35" s="26" t="s">
        <v>190</v>
      </c>
    </row>
  </sheetData>
  <mergeCells count="12">
    <mergeCell ref="C5:C7"/>
    <mergeCell ref="H6:H7"/>
    <mergeCell ref="G4:I4"/>
    <mergeCell ref="B1:I1"/>
    <mergeCell ref="B2:I2"/>
    <mergeCell ref="A5:A7"/>
    <mergeCell ref="B5:B7"/>
    <mergeCell ref="D5:F5"/>
    <mergeCell ref="G5:I5"/>
    <mergeCell ref="D6:D7"/>
    <mergeCell ref="E6:E7"/>
    <mergeCell ref="G6:G7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Normal="130" zoomScaleSheetLayoutView="100" workbookViewId="0" topLeftCell="A1">
      <pane xSplit="2" ySplit="5" topLeftCell="D6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M28" sqref="M28"/>
    </sheetView>
  </sheetViews>
  <sheetFormatPr defaultColWidth="9.00390625" defaultRowHeight="12.75"/>
  <cols>
    <col min="1" max="1" width="3.00390625" style="0" customWidth="1"/>
    <col min="2" max="2" width="35.25390625" style="0" customWidth="1"/>
    <col min="8" max="8" width="11.25390625" style="0" customWidth="1"/>
  </cols>
  <sheetData>
    <row r="2" spans="1:14" ht="15.75">
      <c r="A2" s="240" t="s">
        <v>182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 customHeight="1">
      <c r="A4" s="262" t="s">
        <v>38</v>
      </c>
      <c r="B4" s="242" t="s">
        <v>73</v>
      </c>
      <c r="C4" s="291" t="s">
        <v>39</v>
      </c>
      <c r="D4" s="291"/>
      <c r="E4" s="291"/>
      <c r="F4" s="291" t="s">
        <v>40</v>
      </c>
      <c r="G4" s="291"/>
      <c r="H4" s="291"/>
      <c r="I4" s="291" t="s">
        <v>41</v>
      </c>
      <c r="J4" s="291"/>
      <c r="K4" s="291"/>
      <c r="L4" s="291" t="s">
        <v>42</v>
      </c>
      <c r="M4" s="291"/>
      <c r="N4" s="291"/>
    </row>
    <row r="5" spans="1:14" ht="12.75">
      <c r="A5" s="262"/>
      <c r="B5" s="243"/>
      <c r="C5" s="1" t="s">
        <v>123</v>
      </c>
      <c r="D5" s="1" t="s">
        <v>151</v>
      </c>
      <c r="E5" s="1" t="s">
        <v>43</v>
      </c>
      <c r="F5" s="1" t="s">
        <v>123</v>
      </c>
      <c r="G5" s="1" t="s">
        <v>151</v>
      </c>
      <c r="H5" s="1" t="s">
        <v>43</v>
      </c>
      <c r="I5" s="1" t="s">
        <v>123</v>
      </c>
      <c r="J5" s="1" t="s">
        <v>151</v>
      </c>
      <c r="K5" s="1" t="s">
        <v>43</v>
      </c>
      <c r="L5" s="1" t="s">
        <v>123</v>
      </c>
      <c r="M5" s="1" t="s">
        <v>151</v>
      </c>
      <c r="N5" s="1" t="s">
        <v>43</v>
      </c>
    </row>
    <row r="6" spans="1:14" ht="12.75">
      <c r="A6" s="1">
        <v>1</v>
      </c>
      <c r="B6" s="244"/>
      <c r="C6" s="13"/>
      <c r="E6" s="13">
        <f>D28-C6</f>
        <v>0</v>
      </c>
      <c r="F6" s="13"/>
      <c r="G6" s="13"/>
      <c r="H6" s="13">
        <f>G6-F6</f>
        <v>0</v>
      </c>
      <c r="I6" s="13"/>
      <c r="J6" s="13"/>
      <c r="K6" s="13">
        <f>J6-I6</f>
        <v>0</v>
      </c>
      <c r="L6" s="13"/>
      <c r="M6" s="13"/>
      <c r="N6" s="13">
        <f>M6-L6</f>
        <v>0</v>
      </c>
    </row>
    <row r="7" spans="1:14" ht="12.75">
      <c r="A7" s="1">
        <v>2</v>
      </c>
      <c r="B7" s="34" t="s">
        <v>74</v>
      </c>
      <c r="C7" s="13">
        <v>388</v>
      </c>
      <c r="D7" s="13">
        <v>389</v>
      </c>
      <c r="E7" s="13">
        <f aca="true" t="shared" si="0" ref="E7:E27">D7-C7</f>
        <v>1</v>
      </c>
      <c r="F7" s="13">
        <v>56</v>
      </c>
      <c r="G7" s="13">
        <v>127</v>
      </c>
      <c r="H7" s="13">
        <v>21</v>
      </c>
      <c r="I7" s="13">
        <v>120</v>
      </c>
      <c r="J7" s="13">
        <v>132</v>
      </c>
      <c r="K7" s="13">
        <f aca="true" t="shared" si="1" ref="K7:K26">J7-I7</f>
        <v>12</v>
      </c>
      <c r="L7" s="13">
        <v>45</v>
      </c>
      <c r="M7" s="13">
        <v>58</v>
      </c>
      <c r="N7" s="13">
        <f aca="true" t="shared" si="2" ref="N7:N28">M7-L7</f>
        <v>13</v>
      </c>
    </row>
    <row r="8" spans="1:14" ht="12.75">
      <c r="A8" s="1">
        <v>3</v>
      </c>
      <c r="B8" s="34" t="s">
        <v>103</v>
      </c>
      <c r="C8" s="13">
        <v>22</v>
      </c>
      <c r="D8" s="13"/>
      <c r="E8" s="13">
        <f t="shared" si="0"/>
        <v>-22</v>
      </c>
      <c r="F8" s="13"/>
      <c r="G8" s="13"/>
      <c r="H8" s="13"/>
      <c r="I8" s="13"/>
      <c r="J8" s="13"/>
      <c r="K8" s="13">
        <f t="shared" si="1"/>
        <v>0</v>
      </c>
      <c r="L8" s="13"/>
      <c r="M8" s="13"/>
      <c r="N8" s="13">
        <f t="shared" si="2"/>
        <v>0</v>
      </c>
    </row>
    <row r="9" spans="1:14" ht="12.75">
      <c r="A9" s="1">
        <v>4</v>
      </c>
      <c r="B9" s="34" t="s">
        <v>90</v>
      </c>
      <c r="C9" s="13">
        <v>127</v>
      </c>
      <c r="D9" s="13">
        <v>116</v>
      </c>
      <c r="E9" s="13">
        <f t="shared" si="0"/>
        <v>-11</v>
      </c>
      <c r="F9" s="13">
        <v>27</v>
      </c>
      <c r="G9" s="13">
        <v>32</v>
      </c>
      <c r="H9" s="13">
        <v>2</v>
      </c>
      <c r="I9" s="13">
        <v>29</v>
      </c>
      <c r="J9" s="13">
        <v>26</v>
      </c>
      <c r="K9" s="13">
        <f t="shared" si="1"/>
        <v>-3</v>
      </c>
      <c r="L9" s="13">
        <v>10</v>
      </c>
      <c r="M9" s="13">
        <v>9</v>
      </c>
      <c r="N9" s="13">
        <f t="shared" si="2"/>
        <v>-1</v>
      </c>
    </row>
    <row r="10" spans="1:14" ht="12.75">
      <c r="A10" s="1">
        <v>5</v>
      </c>
      <c r="B10" s="34" t="s">
        <v>75</v>
      </c>
      <c r="C10" s="13">
        <v>10</v>
      </c>
      <c r="D10" s="13">
        <v>3</v>
      </c>
      <c r="E10" s="13">
        <f t="shared" si="0"/>
        <v>-7</v>
      </c>
      <c r="F10" s="13"/>
      <c r="G10" s="13"/>
      <c r="H10" s="13"/>
      <c r="I10" s="13">
        <v>10</v>
      </c>
      <c r="J10" s="13">
        <v>5</v>
      </c>
      <c r="K10" s="13">
        <f t="shared" si="1"/>
        <v>-5</v>
      </c>
      <c r="L10" s="13"/>
      <c r="M10" s="13"/>
      <c r="N10" s="13">
        <f t="shared" si="2"/>
        <v>0</v>
      </c>
    </row>
    <row r="11" spans="1:14" ht="12.75">
      <c r="A11" s="1">
        <v>6</v>
      </c>
      <c r="B11" s="34" t="s">
        <v>76</v>
      </c>
      <c r="C11" s="13"/>
      <c r="D11" s="13"/>
      <c r="E11" s="13">
        <f t="shared" si="0"/>
        <v>0</v>
      </c>
      <c r="F11" s="13"/>
      <c r="G11" s="13"/>
      <c r="H11" s="13"/>
      <c r="I11" s="13">
        <v>6</v>
      </c>
      <c r="J11" s="13">
        <v>6</v>
      </c>
      <c r="K11" s="13">
        <f t="shared" si="1"/>
        <v>0</v>
      </c>
      <c r="L11" s="13"/>
      <c r="M11" s="13"/>
      <c r="N11" s="13">
        <f t="shared" si="2"/>
        <v>0</v>
      </c>
    </row>
    <row r="12" spans="1:14" ht="12.75">
      <c r="A12" s="1">
        <v>7</v>
      </c>
      <c r="B12" s="34" t="s">
        <v>139</v>
      </c>
      <c r="C12" s="13">
        <v>98</v>
      </c>
      <c r="D12" s="13">
        <v>63</v>
      </c>
      <c r="E12" s="13">
        <f t="shared" si="0"/>
        <v>-35</v>
      </c>
      <c r="F12" s="13">
        <v>17</v>
      </c>
      <c r="G12" s="13">
        <v>10</v>
      </c>
      <c r="H12" s="13">
        <v>0</v>
      </c>
      <c r="I12" s="13">
        <v>20</v>
      </c>
      <c r="J12" s="13">
        <v>10</v>
      </c>
      <c r="K12" s="13">
        <f t="shared" si="1"/>
        <v>-10</v>
      </c>
      <c r="L12" s="13">
        <v>2</v>
      </c>
      <c r="M12" s="13"/>
      <c r="N12" s="13">
        <f t="shared" si="2"/>
        <v>-2</v>
      </c>
    </row>
    <row r="13" spans="1:14" ht="12.75">
      <c r="A13" s="1">
        <v>8</v>
      </c>
      <c r="B13" s="34" t="s">
        <v>77</v>
      </c>
      <c r="C13" s="13"/>
      <c r="D13" s="13"/>
      <c r="E13" s="13">
        <f t="shared" si="0"/>
        <v>0</v>
      </c>
      <c r="F13" s="13"/>
      <c r="G13" s="13"/>
      <c r="H13" s="13"/>
      <c r="I13" s="13">
        <v>10</v>
      </c>
      <c r="J13" s="13"/>
      <c r="K13" s="13">
        <f t="shared" si="1"/>
        <v>-10</v>
      </c>
      <c r="L13" s="13">
        <v>4</v>
      </c>
      <c r="M13" s="13"/>
      <c r="N13" s="13">
        <f t="shared" si="2"/>
        <v>-4</v>
      </c>
    </row>
    <row r="14" spans="1:14" ht="12.75">
      <c r="A14" s="1">
        <v>9</v>
      </c>
      <c r="B14" s="34" t="s">
        <v>78</v>
      </c>
      <c r="C14" s="13">
        <v>265</v>
      </c>
      <c r="D14" s="13">
        <v>305</v>
      </c>
      <c r="E14" s="13">
        <f t="shared" si="0"/>
        <v>40</v>
      </c>
      <c r="F14" s="13">
        <v>60</v>
      </c>
      <c r="G14" s="13">
        <v>90</v>
      </c>
      <c r="H14" s="13">
        <v>15</v>
      </c>
      <c r="I14" s="13"/>
      <c r="J14" s="13"/>
      <c r="K14" s="13">
        <f t="shared" si="1"/>
        <v>0</v>
      </c>
      <c r="L14" s="13"/>
      <c r="M14" s="13"/>
      <c r="N14" s="13">
        <f t="shared" si="2"/>
        <v>0</v>
      </c>
    </row>
    <row r="15" spans="1:14" ht="12.75">
      <c r="A15" s="1">
        <v>10</v>
      </c>
      <c r="B15" s="34" t="s">
        <v>134</v>
      </c>
      <c r="C15" s="13">
        <v>54</v>
      </c>
      <c r="D15" s="13">
        <v>59</v>
      </c>
      <c r="E15" s="13">
        <f t="shared" si="0"/>
        <v>5</v>
      </c>
      <c r="F15" s="13">
        <v>10</v>
      </c>
      <c r="G15" s="13">
        <v>10</v>
      </c>
      <c r="H15" s="13">
        <v>0</v>
      </c>
      <c r="I15" s="13"/>
      <c r="J15" s="13"/>
      <c r="K15" s="13">
        <f t="shared" si="1"/>
        <v>0</v>
      </c>
      <c r="L15" s="13"/>
      <c r="M15" s="13"/>
      <c r="N15" s="13">
        <f t="shared" si="2"/>
        <v>0</v>
      </c>
    </row>
    <row r="16" spans="1:14" ht="12.75">
      <c r="A16" s="1">
        <v>11</v>
      </c>
      <c r="B16" s="34" t="s">
        <v>79</v>
      </c>
      <c r="C16" s="13">
        <v>406</v>
      </c>
      <c r="D16" s="13">
        <v>337</v>
      </c>
      <c r="E16" s="13">
        <f t="shared" si="0"/>
        <v>-69</v>
      </c>
      <c r="F16" s="13">
        <v>146</v>
      </c>
      <c r="G16" s="13">
        <v>124</v>
      </c>
      <c r="H16" s="13">
        <v>14</v>
      </c>
      <c r="I16" s="13"/>
      <c r="J16" s="13"/>
      <c r="K16" s="13">
        <f>J16-I16</f>
        <v>0</v>
      </c>
      <c r="L16" s="13"/>
      <c r="M16" s="13"/>
      <c r="N16" s="13">
        <f t="shared" si="2"/>
        <v>0</v>
      </c>
    </row>
    <row r="17" spans="1:14" ht="12.75">
      <c r="A17" s="1">
        <v>12</v>
      </c>
      <c r="B17" s="34" t="s">
        <v>80</v>
      </c>
      <c r="C17" s="13"/>
      <c r="D17" s="13"/>
      <c r="E17" s="13">
        <f t="shared" si="0"/>
        <v>0</v>
      </c>
      <c r="F17" s="13"/>
      <c r="G17" s="13"/>
      <c r="H17" s="13"/>
      <c r="I17" s="13"/>
      <c r="J17" s="13"/>
      <c r="K17" s="13">
        <f t="shared" si="1"/>
        <v>0</v>
      </c>
      <c r="L17" s="13"/>
      <c r="M17" s="13"/>
      <c r="N17" s="13">
        <f t="shared" si="2"/>
        <v>0</v>
      </c>
    </row>
    <row r="18" spans="1:14" ht="12.75">
      <c r="A18" s="1">
        <v>13</v>
      </c>
      <c r="B18" s="34" t="s">
        <v>81</v>
      </c>
      <c r="C18" s="13">
        <v>10</v>
      </c>
      <c r="D18" s="13">
        <v>8</v>
      </c>
      <c r="E18" s="13">
        <f t="shared" si="0"/>
        <v>-2</v>
      </c>
      <c r="F18" s="13"/>
      <c r="G18" s="13"/>
      <c r="H18" s="13"/>
      <c r="I18" s="13"/>
      <c r="J18" s="13"/>
      <c r="K18" s="13">
        <f t="shared" si="1"/>
        <v>0</v>
      </c>
      <c r="L18" s="13"/>
      <c r="M18" s="13"/>
      <c r="N18" s="13">
        <f t="shared" si="2"/>
        <v>0</v>
      </c>
    </row>
    <row r="19" spans="1:14" ht="12.75">
      <c r="A19" s="1">
        <v>14</v>
      </c>
      <c r="B19" s="34" t="s">
        <v>82</v>
      </c>
      <c r="C19" s="13">
        <v>35</v>
      </c>
      <c r="D19" s="13">
        <v>89</v>
      </c>
      <c r="E19" s="13">
        <f t="shared" si="0"/>
        <v>54</v>
      </c>
      <c r="F19" s="13"/>
      <c r="G19" s="13">
        <v>29</v>
      </c>
      <c r="H19" s="13">
        <v>8</v>
      </c>
      <c r="I19" s="13">
        <v>14</v>
      </c>
      <c r="J19" s="13"/>
      <c r="K19" s="13">
        <f>J19-I19</f>
        <v>-14</v>
      </c>
      <c r="L19" s="13">
        <v>5</v>
      </c>
      <c r="M19" s="13"/>
      <c r="N19" s="13">
        <f t="shared" si="2"/>
        <v>-5</v>
      </c>
    </row>
    <row r="20" spans="1:14" ht="12.75">
      <c r="A20" s="1">
        <v>15</v>
      </c>
      <c r="B20" s="34" t="s">
        <v>147</v>
      </c>
      <c r="C20" s="13"/>
      <c r="D20" s="13">
        <v>10</v>
      </c>
      <c r="E20" s="13">
        <f t="shared" si="0"/>
        <v>10</v>
      </c>
      <c r="F20" s="13"/>
      <c r="G20" s="13">
        <v>10</v>
      </c>
      <c r="H20" s="13"/>
      <c r="I20" s="13"/>
      <c r="J20" s="13"/>
      <c r="K20" s="13">
        <f t="shared" si="1"/>
        <v>0</v>
      </c>
      <c r="L20" s="13"/>
      <c r="M20" s="13"/>
      <c r="N20" s="13">
        <f t="shared" si="2"/>
        <v>0</v>
      </c>
    </row>
    <row r="21" spans="1:14" s="42" customFormat="1" ht="12.75">
      <c r="A21" s="41">
        <v>16</v>
      </c>
      <c r="B21" s="34" t="s">
        <v>164</v>
      </c>
      <c r="C21" s="78"/>
      <c r="D21" s="78"/>
      <c r="E21" s="78">
        <f t="shared" si="0"/>
        <v>0</v>
      </c>
      <c r="F21" s="78"/>
      <c r="G21" s="78"/>
      <c r="H21" s="78"/>
      <c r="I21" s="78"/>
      <c r="J21" s="78"/>
      <c r="K21" s="78">
        <f t="shared" si="1"/>
        <v>0</v>
      </c>
      <c r="L21" s="78"/>
      <c r="M21" s="78"/>
      <c r="N21" s="78">
        <f t="shared" si="2"/>
        <v>0</v>
      </c>
    </row>
    <row r="22" spans="1:14" ht="12.75">
      <c r="A22" s="1">
        <v>17</v>
      </c>
      <c r="B22" s="34" t="s">
        <v>84</v>
      </c>
      <c r="C22" s="13"/>
      <c r="D22" s="13"/>
      <c r="E22" s="13">
        <f t="shared" si="0"/>
        <v>0</v>
      </c>
      <c r="F22" s="13"/>
      <c r="G22" s="13"/>
      <c r="H22" s="13"/>
      <c r="I22" s="13"/>
      <c r="J22" s="13"/>
      <c r="K22" s="13">
        <f t="shared" si="1"/>
        <v>0</v>
      </c>
      <c r="L22" s="13"/>
      <c r="M22" s="13"/>
      <c r="N22" s="13">
        <f t="shared" si="2"/>
        <v>0</v>
      </c>
    </row>
    <row r="23" spans="1:14" ht="12.75">
      <c r="A23" s="1">
        <v>18</v>
      </c>
      <c r="B23" s="34" t="s">
        <v>85</v>
      </c>
      <c r="C23" s="13"/>
      <c r="D23" s="13"/>
      <c r="E23" s="13">
        <f t="shared" si="0"/>
        <v>0</v>
      </c>
      <c r="F23" s="13"/>
      <c r="G23" s="13"/>
      <c r="H23" s="13"/>
      <c r="I23" s="13">
        <v>243</v>
      </c>
      <c r="J23" s="13">
        <v>324</v>
      </c>
      <c r="K23" s="13">
        <f t="shared" si="1"/>
        <v>81</v>
      </c>
      <c r="L23" s="13">
        <v>243</v>
      </c>
      <c r="M23" s="13"/>
      <c r="N23" s="13">
        <f t="shared" si="2"/>
        <v>-243</v>
      </c>
    </row>
    <row r="24" spans="1:14" ht="12.75">
      <c r="A24" s="1">
        <v>19</v>
      </c>
      <c r="B24" s="34" t="s">
        <v>145</v>
      </c>
      <c r="C24" s="13"/>
      <c r="D24" s="13"/>
      <c r="E24" s="13">
        <f>D24-C24</f>
        <v>0</v>
      </c>
      <c r="F24" s="13"/>
      <c r="G24" s="13"/>
      <c r="H24" s="13"/>
      <c r="I24" s="13"/>
      <c r="J24" s="13"/>
      <c r="K24" s="13">
        <f>J24-I24</f>
        <v>0</v>
      </c>
      <c r="L24" s="13"/>
      <c r="M24" s="13"/>
      <c r="N24" s="13">
        <f>M24-L24</f>
        <v>0</v>
      </c>
    </row>
    <row r="25" spans="1:14" ht="12.75">
      <c r="A25" s="1">
        <v>20</v>
      </c>
      <c r="B25" s="34" t="s">
        <v>86</v>
      </c>
      <c r="C25" s="13">
        <v>198</v>
      </c>
      <c r="D25" s="13">
        <v>226</v>
      </c>
      <c r="E25" s="13">
        <f t="shared" si="0"/>
        <v>28</v>
      </c>
      <c r="F25" s="13">
        <v>52</v>
      </c>
      <c r="G25" s="13">
        <v>65</v>
      </c>
      <c r="H25" s="13">
        <v>-1</v>
      </c>
      <c r="I25" s="13">
        <v>170</v>
      </c>
      <c r="J25" s="13">
        <v>166</v>
      </c>
      <c r="K25" s="13">
        <f t="shared" si="1"/>
        <v>-4</v>
      </c>
      <c r="L25" s="13">
        <v>61</v>
      </c>
      <c r="M25" s="13">
        <v>46</v>
      </c>
      <c r="N25" s="13">
        <f t="shared" si="2"/>
        <v>-15</v>
      </c>
    </row>
    <row r="26" spans="1:14" ht="12.75">
      <c r="A26" s="1">
        <v>21</v>
      </c>
      <c r="B26" s="34" t="s">
        <v>87</v>
      </c>
      <c r="C26" s="13">
        <v>334</v>
      </c>
      <c r="D26" s="13">
        <v>304</v>
      </c>
      <c r="E26" s="13">
        <f t="shared" si="0"/>
        <v>-30</v>
      </c>
      <c r="F26" s="13">
        <v>59</v>
      </c>
      <c r="G26" s="13">
        <v>104</v>
      </c>
      <c r="H26" s="13">
        <v>7</v>
      </c>
      <c r="I26" s="13"/>
      <c r="J26" s="13"/>
      <c r="K26" s="13">
        <f t="shared" si="1"/>
        <v>0</v>
      </c>
      <c r="L26" s="13"/>
      <c r="M26" s="13"/>
      <c r="N26" s="13">
        <f t="shared" si="2"/>
        <v>0</v>
      </c>
    </row>
    <row r="27" spans="1:14" s="11" customFormat="1" ht="12.75">
      <c r="A27" s="74">
        <v>22</v>
      </c>
      <c r="B27" s="34" t="s">
        <v>88</v>
      </c>
      <c r="C27" s="27"/>
      <c r="D27" s="27"/>
      <c r="E27" s="27">
        <f t="shared" si="0"/>
        <v>0</v>
      </c>
      <c r="F27" s="27"/>
      <c r="G27" s="27"/>
      <c r="H27" s="27"/>
      <c r="I27" s="27">
        <v>655</v>
      </c>
      <c r="J27" s="27">
        <v>665</v>
      </c>
      <c r="K27" s="27"/>
      <c r="L27" s="27">
        <v>96</v>
      </c>
      <c r="M27" s="27">
        <v>185</v>
      </c>
      <c r="N27" s="27">
        <f t="shared" si="2"/>
        <v>89</v>
      </c>
    </row>
    <row r="28" spans="1:14" s="11" customFormat="1" ht="12.75">
      <c r="A28" s="112">
        <v>23</v>
      </c>
      <c r="B28" s="34" t="s">
        <v>106</v>
      </c>
      <c r="C28" s="109"/>
      <c r="D28" s="13"/>
      <c r="E28" s="109"/>
      <c r="F28" s="109"/>
      <c r="G28" s="109"/>
      <c r="H28" s="109"/>
      <c r="I28" s="109">
        <v>35</v>
      </c>
      <c r="J28" s="109">
        <v>10</v>
      </c>
      <c r="K28" s="109"/>
      <c r="L28" s="109"/>
      <c r="M28" s="109"/>
      <c r="N28" s="111">
        <f t="shared" si="2"/>
        <v>0</v>
      </c>
    </row>
    <row r="29" spans="2:14" ht="13.5" thickBot="1">
      <c r="B29" s="9" t="s">
        <v>89</v>
      </c>
      <c r="C29" s="80">
        <f>SUM(C7:C28)</f>
        <v>1947</v>
      </c>
      <c r="D29" s="80">
        <f>SUM(D7:D28)</f>
        <v>1909</v>
      </c>
      <c r="E29" s="81">
        <f>SUM(E7:E28)</f>
        <v>-38</v>
      </c>
      <c r="F29" s="80">
        <f>SUM(F7:F28)</f>
        <v>427</v>
      </c>
      <c r="G29" s="80">
        <f>SUM(G6:G28)</f>
        <v>601</v>
      </c>
      <c r="H29" s="80">
        <f>SUM(H6:H28)</f>
        <v>66</v>
      </c>
      <c r="I29" s="80">
        <f>SUM(I6:I28)</f>
        <v>1312</v>
      </c>
      <c r="J29" s="80">
        <f>SUM(J7:J28)</f>
        <v>1344</v>
      </c>
      <c r="K29" s="80"/>
      <c r="L29" s="80">
        <f>SUM(L6:L28)</f>
        <v>466</v>
      </c>
      <c r="M29" s="80">
        <f>SUM(M7:M28)</f>
        <v>298</v>
      </c>
      <c r="N29" s="80">
        <f>SUM(N6:N28)</f>
        <v>-168</v>
      </c>
    </row>
  </sheetData>
  <mergeCells count="7">
    <mergeCell ref="A2:N2"/>
    <mergeCell ref="C4:E4"/>
    <mergeCell ref="F4:H4"/>
    <mergeCell ref="L4:N4"/>
    <mergeCell ref="I4:K4"/>
    <mergeCell ref="A4:A5"/>
    <mergeCell ref="B4:B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5"/>
  <sheetViews>
    <sheetView view="pageBreakPreview" zoomScaleSheetLayoutView="100" workbookViewId="0" topLeftCell="A1">
      <selection activeCell="A11" sqref="A11"/>
    </sheetView>
  </sheetViews>
  <sheetFormatPr defaultColWidth="9.00390625" defaultRowHeight="12.75"/>
  <cols>
    <col min="1" max="1" width="23.125" style="0" customWidth="1"/>
    <col min="2" max="2" width="13.875" style="0" customWidth="1"/>
    <col min="5" max="5" width="7.625" style="0" customWidth="1"/>
    <col min="6" max="6" width="7.00390625" style="0" customWidth="1"/>
    <col min="7" max="8" width="7.75390625" style="0" customWidth="1"/>
    <col min="9" max="9" width="8.375" style="0" customWidth="1"/>
    <col min="10" max="10" width="10.625" style="0" customWidth="1"/>
    <col min="11" max="11" width="8.375" style="0" customWidth="1"/>
    <col min="12" max="12" width="11.00390625" style="0" customWidth="1"/>
    <col min="13" max="13" width="11.375" style="0" customWidth="1"/>
  </cols>
  <sheetData>
    <row r="2" spans="1:13" ht="12.75">
      <c r="A2" s="295" t="s">
        <v>183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88"/>
      <c r="B4" s="259" t="s">
        <v>91</v>
      </c>
      <c r="C4" s="260"/>
      <c r="D4" s="261"/>
      <c r="E4" s="260" t="s">
        <v>92</v>
      </c>
      <c r="F4" s="260"/>
      <c r="G4" s="261"/>
      <c r="H4" s="259" t="s">
        <v>93</v>
      </c>
      <c r="I4" s="260"/>
      <c r="J4" s="261"/>
      <c r="K4" s="259" t="s">
        <v>94</v>
      </c>
      <c r="L4" s="260"/>
      <c r="M4" s="261"/>
    </row>
    <row r="5" spans="1:13" ht="12.75">
      <c r="A5" s="6" t="s">
        <v>95</v>
      </c>
      <c r="B5" s="89"/>
      <c r="C5" s="90"/>
      <c r="D5" s="91"/>
      <c r="E5" s="292" t="s">
        <v>96</v>
      </c>
      <c r="F5" s="292"/>
      <c r="G5" s="293"/>
      <c r="H5" s="294" t="s">
        <v>97</v>
      </c>
      <c r="I5" s="292"/>
      <c r="J5" s="293"/>
      <c r="K5" s="294" t="s">
        <v>98</v>
      </c>
      <c r="L5" s="292"/>
      <c r="M5" s="293"/>
    </row>
    <row r="6" spans="1:13" ht="12.75">
      <c r="A6" s="92"/>
      <c r="B6" s="3" t="s">
        <v>123</v>
      </c>
      <c r="C6" s="3" t="s">
        <v>151</v>
      </c>
      <c r="D6" s="3" t="s">
        <v>161</v>
      </c>
      <c r="E6" s="2" t="s">
        <v>124</v>
      </c>
      <c r="F6" s="2" t="s">
        <v>151</v>
      </c>
      <c r="G6" s="2" t="s">
        <v>161</v>
      </c>
      <c r="H6" s="2" t="s">
        <v>123</v>
      </c>
      <c r="I6" s="2" t="s">
        <v>151</v>
      </c>
      <c r="J6" s="2" t="s">
        <v>161</v>
      </c>
      <c r="K6" s="2" t="s">
        <v>123</v>
      </c>
      <c r="L6" s="2" t="s">
        <v>151</v>
      </c>
      <c r="M6" s="2" t="s">
        <v>161</v>
      </c>
    </row>
    <row r="7" spans="1:13" ht="12.75">
      <c r="A7" s="92"/>
      <c r="B7" s="3"/>
      <c r="C7" s="3"/>
      <c r="D7" s="3" t="s">
        <v>3</v>
      </c>
      <c r="E7" s="3"/>
      <c r="F7" s="3"/>
      <c r="G7" s="3" t="s">
        <v>3</v>
      </c>
      <c r="H7" s="3"/>
      <c r="I7" s="3"/>
      <c r="J7" s="3" t="s">
        <v>3</v>
      </c>
      <c r="K7" s="3"/>
      <c r="L7" s="3"/>
      <c r="M7" s="3" t="s">
        <v>3</v>
      </c>
    </row>
    <row r="8" spans="1:13" ht="12.75">
      <c r="A8" s="93"/>
      <c r="B8" s="4"/>
      <c r="C8" s="4"/>
      <c r="D8" s="4" t="s">
        <v>123</v>
      </c>
      <c r="E8" s="4"/>
      <c r="F8" s="4"/>
      <c r="G8" s="4" t="s">
        <v>123</v>
      </c>
      <c r="H8" s="4"/>
      <c r="I8" s="4"/>
      <c r="J8" s="4" t="s">
        <v>123</v>
      </c>
      <c r="K8" s="4"/>
      <c r="L8" s="4"/>
      <c r="M8" s="4" t="s">
        <v>123</v>
      </c>
    </row>
    <row r="9" spans="1:13" ht="12.75">
      <c r="A9" s="94" t="s">
        <v>74</v>
      </c>
      <c r="B9" s="95">
        <v>470</v>
      </c>
      <c r="C9" s="95">
        <v>470</v>
      </c>
      <c r="D9" s="95">
        <f>C9/B9*100</f>
        <v>100</v>
      </c>
      <c r="E9" s="95"/>
      <c r="F9" s="95"/>
      <c r="G9" s="95" t="e">
        <f>F9/E9*100</f>
        <v>#DIV/0!</v>
      </c>
      <c r="H9" s="95">
        <v>733</v>
      </c>
      <c r="I9" s="95">
        <v>1427</v>
      </c>
      <c r="J9" s="96">
        <f>I9/H9*100</f>
        <v>194.6793997271487</v>
      </c>
      <c r="K9" s="95"/>
      <c r="L9" s="95"/>
      <c r="M9" s="95" t="e">
        <f>L9/K9*100</f>
        <v>#DIV/0!</v>
      </c>
    </row>
    <row r="10" spans="1:13" ht="12.75">
      <c r="A10" s="94" t="s">
        <v>103</v>
      </c>
      <c r="B10" s="95">
        <v>97</v>
      </c>
      <c r="C10" s="95">
        <v>0</v>
      </c>
      <c r="D10" s="97">
        <f aca="true" t="shared" si="0" ref="D10:D35">C10/B10*100</f>
        <v>0</v>
      </c>
      <c r="E10" s="95"/>
      <c r="F10" s="95"/>
      <c r="G10" s="95" t="e">
        <f aca="true" t="shared" si="1" ref="G10:G29">F10/E10*100</f>
        <v>#DIV/0!</v>
      </c>
      <c r="H10" s="95"/>
      <c r="I10" s="95"/>
      <c r="J10" s="95" t="e">
        <f aca="true" t="shared" si="2" ref="J10:J29">I10/H10*100</f>
        <v>#DIV/0!</v>
      </c>
      <c r="K10" s="95"/>
      <c r="L10" s="95"/>
      <c r="M10" s="95" t="e">
        <f aca="true" t="shared" si="3" ref="M10:M29">L10/K10*100</f>
        <v>#DIV/0!</v>
      </c>
    </row>
    <row r="11" spans="1:13" ht="12.75">
      <c r="A11" s="94" t="s">
        <v>90</v>
      </c>
      <c r="B11" s="95">
        <v>148</v>
      </c>
      <c r="C11" s="95">
        <v>148</v>
      </c>
      <c r="D11" s="97">
        <f t="shared" si="0"/>
        <v>100</v>
      </c>
      <c r="E11" s="95"/>
      <c r="F11" s="95"/>
      <c r="G11" s="95" t="e">
        <f t="shared" si="1"/>
        <v>#DIV/0!</v>
      </c>
      <c r="H11" s="95">
        <v>107</v>
      </c>
      <c r="I11" s="95">
        <v>157</v>
      </c>
      <c r="J11" s="96">
        <f t="shared" si="2"/>
        <v>146.72897196261684</v>
      </c>
      <c r="K11" s="95"/>
      <c r="L11" s="95"/>
      <c r="M11" s="95" t="e">
        <f t="shared" si="3"/>
        <v>#DIV/0!</v>
      </c>
    </row>
    <row r="12" spans="1:13" ht="12.75">
      <c r="A12" s="94" t="s">
        <v>75</v>
      </c>
      <c r="B12" s="95">
        <v>30</v>
      </c>
      <c r="C12" s="95">
        <v>13</v>
      </c>
      <c r="D12" s="97">
        <f t="shared" si="0"/>
        <v>43.333333333333336</v>
      </c>
      <c r="E12" s="95"/>
      <c r="F12" s="95"/>
      <c r="G12" s="95" t="e">
        <f t="shared" si="1"/>
        <v>#DIV/0!</v>
      </c>
      <c r="H12" s="95">
        <v>39</v>
      </c>
      <c r="I12" s="95">
        <v>0</v>
      </c>
      <c r="J12" s="96">
        <f t="shared" si="2"/>
        <v>0</v>
      </c>
      <c r="K12" s="95"/>
      <c r="L12" s="95"/>
      <c r="M12" s="95" t="e">
        <f t="shared" si="3"/>
        <v>#DIV/0!</v>
      </c>
    </row>
    <row r="13" spans="1:13" ht="12.75">
      <c r="A13" s="94" t="s">
        <v>76</v>
      </c>
      <c r="B13" s="95"/>
      <c r="C13" s="95"/>
      <c r="D13" s="95" t="e">
        <f t="shared" si="0"/>
        <v>#DIV/0!</v>
      </c>
      <c r="E13" s="95"/>
      <c r="F13" s="95"/>
      <c r="G13" s="95" t="e">
        <f t="shared" si="1"/>
        <v>#DIV/0!</v>
      </c>
      <c r="H13" s="95">
        <v>21</v>
      </c>
      <c r="I13" s="95">
        <v>40</v>
      </c>
      <c r="J13" s="95">
        <f t="shared" si="2"/>
        <v>190.47619047619045</v>
      </c>
      <c r="K13" s="95"/>
      <c r="L13" s="95"/>
      <c r="M13" s="95" t="e">
        <f t="shared" si="3"/>
        <v>#DIV/0!</v>
      </c>
    </row>
    <row r="14" spans="1:13" ht="12.75">
      <c r="A14" s="94" t="s">
        <v>137</v>
      </c>
      <c r="B14" s="95">
        <v>120</v>
      </c>
      <c r="C14" s="95">
        <v>120</v>
      </c>
      <c r="D14" s="95">
        <f t="shared" si="0"/>
        <v>100</v>
      </c>
      <c r="E14" s="95"/>
      <c r="F14" s="95"/>
      <c r="G14" s="95" t="e">
        <f t="shared" si="1"/>
        <v>#DIV/0!</v>
      </c>
      <c r="H14" s="95">
        <v>210</v>
      </c>
      <c r="I14" s="95">
        <v>145</v>
      </c>
      <c r="J14" s="96">
        <f t="shared" si="2"/>
        <v>69.04761904761905</v>
      </c>
      <c r="K14" s="95"/>
      <c r="L14" s="95"/>
      <c r="M14" s="95" t="e">
        <f t="shared" si="3"/>
        <v>#DIV/0!</v>
      </c>
    </row>
    <row r="15" spans="1:13" ht="12.75">
      <c r="A15" s="94" t="s">
        <v>77</v>
      </c>
      <c r="B15" s="95"/>
      <c r="C15" s="95"/>
      <c r="D15" s="95" t="e">
        <f t="shared" si="0"/>
        <v>#DIV/0!</v>
      </c>
      <c r="E15" s="95"/>
      <c r="F15" s="95"/>
      <c r="G15" s="95" t="e">
        <f t="shared" si="1"/>
        <v>#DIV/0!</v>
      </c>
      <c r="H15" s="95">
        <v>114</v>
      </c>
      <c r="I15" s="95">
        <v>0</v>
      </c>
      <c r="J15" s="95">
        <f t="shared" si="2"/>
        <v>0</v>
      </c>
      <c r="K15" s="95"/>
      <c r="L15" s="95"/>
      <c r="M15" s="95" t="e">
        <f t="shared" si="3"/>
        <v>#DIV/0!</v>
      </c>
    </row>
    <row r="16" spans="1:13" ht="12.75">
      <c r="A16" s="94" t="s">
        <v>78</v>
      </c>
      <c r="B16" s="95">
        <v>500</v>
      </c>
      <c r="C16" s="95">
        <v>500</v>
      </c>
      <c r="D16" s="95">
        <f t="shared" si="0"/>
        <v>100</v>
      </c>
      <c r="E16" s="95"/>
      <c r="F16" s="95"/>
      <c r="G16" s="95" t="e">
        <f t="shared" si="1"/>
        <v>#DIV/0!</v>
      </c>
      <c r="H16" s="95"/>
      <c r="I16" s="95"/>
      <c r="J16" s="96" t="e">
        <f t="shared" si="2"/>
        <v>#DIV/0!</v>
      </c>
      <c r="K16" s="95"/>
      <c r="L16" s="95"/>
      <c r="M16" s="95" t="e">
        <f t="shared" si="3"/>
        <v>#DIV/0!</v>
      </c>
    </row>
    <row r="17" spans="1:13" ht="12.75">
      <c r="A17" s="94" t="s">
        <v>134</v>
      </c>
      <c r="B17" s="95">
        <v>108</v>
      </c>
      <c r="C17" s="95">
        <v>116</v>
      </c>
      <c r="D17" s="95">
        <f t="shared" si="0"/>
        <v>107.40740740740742</v>
      </c>
      <c r="E17" s="95"/>
      <c r="F17" s="95"/>
      <c r="G17" s="95" t="e">
        <f t="shared" si="1"/>
        <v>#DIV/0!</v>
      </c>
      <c r="H17" s="95"/>
      <c r="I17" s="95"/>
      <c r="J17" s="95" t="e">
        <f t="shared" si="2"/>
        <v>#DIV/0!</v>
      </c>
      <c r="K17" s="95"/>
      <c r="L17" s="95"/>
      <c r="M17" s="95" t="e">
        <f t="shared" si="3"/>
        <v>#DIV/0!</v>
      </c>
    </row>
    <row r="18" spans="1:13" ht="12.75">
      <c r="A18" s="94" t="s">
        <v>79</v>
      </c>
      <c r="B18" s="95">
        <v>445</v>
      </c>
      <c r="C18" s="95">
        <v>453</v>
      </c>
      <c r="D18" s="97">
        <f t="shared" si="0"/>
        <v>101.79775280898878</v>
      </c>
      <c r="E18" s="95"/>
      <c r="F18" s="95"/>
      <c r="G18" s="95" t="e">
        <f t="shared" si="1"/>
        <v>#DIV/0!</v>
      </c>
      <c r="H18" s="95"/>
      <c r="I18" s="95"/>
      <c r="J18" s="95" t="e">
        <f t="shared" si="2"/>
        <v>#DIV/0!</v>
      </c>
      <c r="K18" s="95"/>
      <c r="L18" s="95"/>
      <c r="M18" s="95" t="e">
        <f t="shared" si="3"/>
        <v>#DIV/0!</v>
      </c>
    </row>
    <row r="19" spans="1:13" ht="12.75">
      <c r="A19" s="94" t="s">
        <v>140</v>
      </c>
      <c r="B19" s="95"/>
      <c r="C19" s="95"/>
      <c r="D19" s="96" t="e">
        <f t="shared" si="0"/>
        <v>#DIV/0!</v>
      </c>
      <c r="E19" s="95"/>
      <c r="F19" s="95"/>
      <c r="G19" s="95" t="e">
        <f t="shared" si="1"/>
        <v>#DIV/0!</v>
      </c>
      <c r="H19" s="95"/>
      <c r="I19" s="95"/>
      <c r="J19" s="95" t="e">
        <f t="shared" si="2"/>
        <v>#DIV/0!</v>
      </c>
      <c r="K19" s="95">
        <v>21.488</v>
      </c>
      <c r="L19" s="95">
        <v>370</v>
      </c>
      <c r="M19" s="95">
        <f t="shared" si="3"/>
        <v>1721.891288160834</v>
      </c>
    </row>
    <row r="20" spans="1:13" ht="12.75">
      <c r="A20" s="94" t="s">
        <v>81</v>
      </c>
      <c r="B20" s="95">
        <v>39</v>
      </c>
      <c r="C20" s="95">
        <v>37</v>
      </c>
      <c r="D20" s="97">
        <f t="shared" si="0"/>
        <v>94.87179487179486</v>
      </c>
      <c r="E20" s="95"/>
      <c r="F20" s="95"/>
      <c r="G20" s="95" t="e">
        <f t="shared" si="1"/>
        <v>#DIV/0!</v>
      </c>
      <c r="H20" s="95"/>
      <c r="I20" s="95"/>
      <c r="J20" s="95" t="e">
        <f t="shared" si="2"/>
        <v>#DIV/0!</v>
      </c>
      <c r="K20" s="95"/>
      <c r="L20" s="95"/>
      <c r="M20" s="95" t="e">
        <f t="shared" si="3"/>
        <v>#DIV/0!</v>
      </c>
    </row>
    <row r="21" spans="1:13" ht="12.75">
      <c r="A21" s="94" t="s">
        <v>82</v>
      </c>
      <c r="B21" s="95">
        <v>145</v>
      </c>
      <c r="C21" s="95">
        <v>145</v>
      </c>
      <c r="D21" s="97">
        <f t="shared" si="0"/>
        <v>100</v>
      </c>
      <c r="E21" s="95"/>
      <c r="F21" s="95"/>
      <c r="G21" s="95" t="e">
        <f t="shared" si="1"/>
        <v>#DIV/0!</v>
      </c>
      <c r="H21" s="95"/>
      <c r="I21" s="95"/>
      <c r="J21" s="95" t="e">
        <f t="shared" si="2"/>
        <v>#DIV/0!</v>
      </c>
      <c r="K21" s="95"/>
      <c r="L21" s="95"/>
      <c r="M21" s="95" t="e">
        <f t="shared" si="3"/>
        <v>#DIV/0!</v>
      </c>
    </row>
    <row r="22" spans="1:13" ht="12.75">
      <c r="A22" s="94" t="s">
        <v>169</v>
      </c>
      <c r="B22" s="95"/>
      <c r="C22" s="95"/>
      <c r="D22" s="95" t="e">
        <f t="shared" si="0"/>
        <v>#DIV/0!</v>
      </c>
      <c r="E22" s="95"/>
      <c r="F22" s="95"/>
      <c r="G22" s="95" t="e">
        <f t="shared" si="1"/>
        <v>#DIV/0!</v>
      </c>
      <c r="H22" s="95"/>
      <c r="I22" s="95"/>
      <c r="J22" s="95" t="e">
        <f t="shared" si="2"/>
        <v>#DIV/0!</v>
      </c>
      <c r="K22" s="95"/>
      <c r="L22" s="95">
        <v>0</v>
      </c>
      <c r="M22" s="95" t="e">
        <f t="shared" si="3"/>
        <v>#DIV/0!</v>
      </c>
    </row>
    <row r="23" spans="1:13" ht="12.75">
      <c r="A23" s="94" t="s">
        <v>167</v>
      </c>
      <c r="B23" s="95"/>
      <c r="C23" s="95"/>
      <c r="D23" s="95" t="e">
        <f t="shared" si="0"/>
        <v>#DIV/0!</v>
      </c>
      <c r="E23" s="95"/>
      <c r="F23" s="95"/>
      <c r="G23" s="95" t="e">
        <f t="shared" si="1"/>
        <v>#DIV/0!</v>
      </c>
      <c r="H23" s="95"/>
      <c r="I23" s="95"/>
      <c r="J23" s="95" t="e">
        <f t="shared" si="2"/>
        <v>#DIV/0!</v>
      </c>
      <c r="K23" s="96"/>
      <c r="L23" s="95"/>
      <c r="M23" s="95" t="e">
        <f t="shared" si="3"/>
        <v>#DIV/0!</v>
      </c>
    </row>
    <row r="24" spans="1:13" ht="12.75">
      <c r="A24" s="94" t="s">
        <v>84</v>
      </c>
      <c r="B24" s="95"/>
      <c r="C24" s="95"/>
      <c r="D24" s="95" t="e">
        <f t="shared" si="0"/>
        <v>#DIV/0!</v>
      </c>
      <c r="E24" s="95">
        <v>41</v>
      </c>
      <c r="F24" s="95"/>
      <c r="G24" s="96">
        <f t="shared" si="1"/>
        <v>0</v>
      </c>
      <c r="H24" s="95"/>
      <c r="I24" s="95"/>
      <c r="J24" s="95" t="e">
        <f t="shared" si="2"/>
        <v>#DIV/0!</v>
      </c>
      <c r="K24" s="95">
        <v>445.704</v>
      </c>
      <c r="L24" s="95"/>
      <c r="M24" s="97">
        <f t="shared" si="3"/>
        <v>0</v>
      </c>
    </row>
    <row r="25" spans="1:13" ht="12.75">
      <c r="A25" s="94" t="s">
        <v>85</v>
      </c>
      <c r="B25" s="95"/>
      <c r="C25" s="95"/>
      <c r="D25" s="95" t="e">
        <f t="shared" si="0"/>
        <v>#DIV/0!</v>
      </c>
      <c r="E25" s="95"/>
      <c r="F25" s="95"/>
      <c r="G25" s="95" t="e">
        <f t="shared" si="1"/>
        <v>#DIV/0!</v>
      </c>
      <c r="H25" s="95"/>
      <c r="I25" s="95"/>
      <c r="J25" s="95" t="e">
        <f t="shared" si="2"/>
        <v>#DIV/0!</v>
      </c>
      <c r="K25" s="95"/>
      <c r="L25" s="95"/>
      <c r="M25" s="95" t="e">
        <f t="shared" si="3"/>
        <v>#DIV/0!</v>
      </c>
    </row>
    <row r="26" spans="1:13" ht="12.75">
      <c r="A26" s="94" t="s">
        <v>146</v>
      </c>
      <c r="B26" s="95"/>
      <c r="C26" s="95"/>
      <c r="D26" s="95" t="e">
        <f t="shared" si="0"/>
        <v>#DIV/0!</v>
      </c>
      <c r="E26" s="95">
        <v>431.59</v>
      </c>
      <c r="F26" s="95">
        <v>445.53</v>
      </c>
      <c r="G26" s="96">
        <f t="shared" si="1"/>
        <v>103.22991728260618</v>
      </c>
      <c r="H26" s="95"/>
      <c r="I26" s="95"/>
      <c r="J26" s="95" t="e">
        <f t="shared" si="2"/>
        <v>#DIV/0!</v>
      </c>
      <c r="K26" s="95">
        <v>616.64</v>
      </c>
      <c r="L26" s="95">
        <v>803.79</v>
      </c>
      <c r="M26" s="97">
        <f t="shared" si="3"/>
        <v>130.349961079398</v>
      </c>
    </row>
    <row r="27" spans="1:13" ht="12.75">
      <c r="A27" s="94" t="s">
        <v>86</v>
      </c>
      <c r="B27" s="95">
        <v>350</v>
      </c>
      <c r="C27" s="95">
        <v>350</v>
      </c>
      <c r="D27" s="97">
        <f t="shared" si="0"/>
        <v>100</v>
      </c>
      <c r="E27" s="95"/>
      <c r="F27" s="95"/>
      <c r="G27" s="95" t="e">
        <f t="shared" si="1"/>
        <v>#DIV/0!</v>
      </c>
      <c r="H27" s="95"/>
      <c r="I27" s="95"/>
      <c r="J27" s="95" t="e">
        <f t="shared" si="2"/>
        <v>#DIV/0!</v>
      </c>
      <c r="K27" s="95"/>
      <c r="L27" s="95"/>
      <c r="M27" s="95" t="e">
        <f t="shared" si="3"/>
        <v>#DIV/0!</v>
      </c>
    </row>
    <row r="28" spans="1:13" ht="12.75">
      <c r="A28" s="94" t="s">
        <v>87</v>
      </c>
      <c r="B28" s="95">
        <v>344</v>
      </c>
      <c r="C28" s="95">
        <v>360</v>
      </c>
      <c r="D28" s="95">
        <f t="shared" si="0"/>
        <v>104.65116279069768</v>
      </c>
      <c r="E28" s="95"/>
      <c r="F28" s="95"/>
      <c r="G28" s="95" t="e">
        <f t="shared" si="1"/>
        <v>#DIV/0!</v>
      </c>
      <c r="H28" s="95"/>
      <c r="I28" s="95"/>
      <c r="J28" s="95" t="e">
        <f t="shared" si="2"/>
        <v>#DIV/0!</v>
      </c>
      <c r="K28" s="95"/>
      <c r="L28" s="95"/>
      <c r="M28" s="95" t="e">
        <f t="shared" si="3"/>
        <v>#DIV/0!</v>
      </c>
    </row>
    <row r="29" spans="1:13" ht="12.75">
      <c r="A29" s="94" t="s">
        <v>88</v>
      </c>
      <c r="B29" s="95"/>
      <c r="C29" s="95"/>
      <c r="D29" s="95"/>
      <c r="E29" s="95"/>
      <c r="F29" s="95"/>
      <c r="G29" s="95" t="e">
        <f t="shared" si="1"/>
        <v>#DIV/0!</v>
      </c>
      <c r="H29" s="95"/>
      <c r="I29" s="95"/>
      <c r="J29" s="95" t="e">
        <f t="shared" si="2"/>
        <v>#DIV/0!</v>
      </c>
      <c r="K29" s="95"/>
      <c r="L29" s="95"/>
      <c r="M29" s="95" t="e">
        <f t="shared" si="3"/>
        <v>#DIV/0!</v>
      </c>
    </row>
    <row r="30" spans="1:13" ht="12.75">
      <c r="A30" s="106" t="s">
        <v>100</v>
      </c>
      <c r="B30" s="95"/>
      <c r="C30" s="95"/>
      <c r="D30" s="95"/>
      <c r="E30" s="95"/>
      <c r="F30" s="95"/>
      <c r="G30" s="95"/>
      <c r="H30" s="95">
        <v>215</v>
      </c>
      <c r="I30" s="95">
        <v>0</v>
      </c>
      <c r="J30" s="95"/>
      <c r="K30" s="95"/>
      <c r="L30" s="95"/>
      <c r="M30" s="95"/>
    </row>
    <row r="31" spans="1:13" ht="12.75">
      <c r="A31" s="106" t="s">
        <v>108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ht="12.75">
      <c r="A32" s="106" t="s">
        <v>107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ht="12.75">
      <c r="A33" s="106" t="s">
        <v>109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106" t="s">
        <v>141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98" t="s">
        <v>89</v>
      </c>
      <c r="B35" s="95">
        <f>SUM(B9:B33)</f>
        <v>2796</v>
      </c>
      <c r="C35" s="95">
        <f>SUM(C9:C33)</f>
        <v>2712</v>
      </c>
      <c r="D35" s="95">
        <f t="shared" si="0"/>
        <v>96.99570815450643</v>
      </c>
      <c r="E35" s="95">
        <f>SUM(E10:E34)</f>
        <v>472.59</v>
      </c>
      <c r="F35" s="95">
        <f>SUM(F22:F30)</f>
        <v>445.53</v>
      </c>
      <c r="G35" s="96">
        <f>F35/E35*100</f>
        <v>94.27410651939313</v>
      </c>
      <c r="H35" s="95">
        <f>SUM(H9:H33)</f>
        <v>1439</v>
      </c>
      <c r="I35" s="95">
        <f>SUM(I9:I34)</f>
        <v>1769</v>
      </c>
      <c r="J35" s="96">
        <f>I35/H35*100</f>
        <v>122.93259207783183</v>
      </c>
      <c r="K35" s="95">
        <f>SUM(K9:K29)</f>
        <v>1083.8319999999999</v>
      </c>
      <c r="L35" s="95">
        <f>SUM(L9:L33)</f>
        <v>1173.79</v>
      </c>
      <c r="M35" s="97">
        <f>L35/K35*100</f>
        <v>108.29999483314758</v>
      </c>
    </row>
  </sheetData>
  <mergeCells count="8">
    <mergeCell ref="E5:G5"/>
    <mergeCell ref="H5:J5"/>
    <mergeCell ref="K5:M5"/>
    <mergeCell ref="A2:M2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9"/>
  <sheetViews>
    <sheetView view="pageBreakPreview" zoomScaleNormal="115" zoomScaleSheetLayoutView="10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1" sqref="M31"/>
    </sheetView>
  </sheetViews>
  <sheetFormatPr defaultColWidth="9.00390625" defaultRowHeight="12.75"/>
  <cols>
    <col min="1" max="1" width="3.875" style="0" customWidth="1"/>
    <col min="2" max="2" width="34.75390625" style="0" customWidth="1"/>
    <col min="4" max="4" width="12.375" style="0" bestFit="1" customWidth="1"/>
    <col min="6" max="6" width="8.75390625" style="0" customWidth="1"/>
  </cols>
  <sheetData>
    <row r="1" spans="1:13" ht="15.75">
      <c r="A1" s="240" t="s">
        <v>184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3" spans="1:13" ht="26.25" customHeight="1">
      <c r="A3" s="262" t="s">
        <v>38</v>
      </c>
      <c r="B3" s="242" t="s">
        <v>73</v>
      </c>
      <c r="C3" s="262" t="s">
        <v>46</v>
      </c>
      <c r="D3" s="262"/>
      <c r="E3" s="262"/>
      <c r="F3" s="2" t="s">
        <v>47</v>
      </c>
      <c r="G3" s="296" t="s">
        <v>48</v>
      </c>
      <c r="H3" s="297"/>
      <c r="I3" s="298"/>
      <c r="J3" s="257" t="s">
        <v>49</v>
      </c>
      <c r="K3" s="257"/>
      <c r="L3" s="257" t="s">
        <v>50</v>
      </c>
      <c r="M3" s="257"/>
    </row>
    <row r="4" spans="1:13" ht="12.75">
      <c r="A4" s="262"/>
      <c r="B4" s="243"/>
      <c r="C4" s="262" t="s">
        <v>123</v>
      </c>
      <c r="D4" s="262" t="s">
        <v>151</v>
      </c>
      <c r="E4" s="262" t="s">
        <v>43</v>
      </c>
      <c r="F4" s="3" t="s">
        <v>51</v>
      </c>
      <c r="G4" s="262" t="s">
        <v>123</v>
      </c>
      <c r="H4" s="262" t="s">
        <v>162</v>
      </c>
      <c r="I4" s="262" t="s">
        <v>43</v>
      </c>
      <c r="J4" s="262" t="s">
        <v>53</v>
      </c>
      <c r="K4" s="257" t="s">
        <v>54</v>
      </c>
      <c r="L4" s="262" t="s">
        <v>55</v>
      </c>
      <c r="M4" s="262" t="s">
        <v>56</v>
      </c>
    </row>
    <row r="5" spans="1:13" ht="12.75">
      <c r="A5" s="262"/>
      <c r="B5" s="244"/>
      <c r="C5" s="262"/>
      <c r="D5" s="262"/>
      <c r="E5" s="262"/>
      <c r="F5" s="4" t="s">
        <v>52</v>
      </c>
      <c r="G5" s="262"/>
      <c r="H5" s="262"/>
      <c r="I5" s="262"/>
      <c r="J5" s="262"/>
      <c r="K5" s="257"/>
      <c r="L5" s="262"/>
      <c r="M5" s="262"/>
    </row>
    <row r="6" spans="1:13" ht="12.75">
      <c r="A6" s="1">
        <v>1</v>
      </c>
      <c r="B6" s="34" t="s">
        <v>74</v>
      </c>
      <c r="C6" s="13">
        <v>1246</v>
      </c>
      <c r="D6" s="13">
        <v>1367</v>
      </c>
      <c r="E6" s="1">
        <f>D6-C6</f>
        <v>121</v>
      </c>
      <c r="F6" s="13">
        <v>921</v>
      </c>
      <c r="G6" s="13">
        <v>1065</v>
      </c>
      <c r="H6" s="13">
        <v>1228</v>
      </c>
      <c r="I6" s="1">
        <f>H6-G6</f>
        <v>163</v>
      </c>
      <c r="J6" s="13">
        <v>146</v>
      </c>
      <c r="K6" s="13">
        <v>91</v>
      </c>
      <c r="L6" s="13">
        <v>10.1</v>
      </c>
      <c r="M6" s="13">
        <v>8.1</v>
      </c>
    </row>
    <row r="7" spans="1:13" ht="12.75">
      <c r="A7" s="1">
        <v>2</v>
      </c>
      <c r="B7" s="34" t="s">
        <v>103</v>
      </c>
      <c r="C7" s="13"/>
      <c r="D7" s="13"/>
      <c r="E7" s="1">
        <f aca="true" t="shared" si="0" ref="E7:E27">D7-C7</f>
        <v>0</v>
      </c>
      <c r="F7" s="13"/>
      <c r="G7" s="13"/>
      <c r="H7" s="13"/>
      <c r="I7" s="1">
        <f aca="true" t="shared" si="1" ref="I7:I25">H7-G7</f>
        <v>0</v>
      </c>
      <c r="J7" s="13"/>
      <c r="K7" s="13"/>
      <c r="L7" s="13"/>
      <c r="M7" s="13"/>
    </row>
    <row r="8" spans="1:15" ht="12.75">
      <c r="A8" s="1">
        <v>3</v>
      </c>
      <c r="B8" s="34" t="s">
        <v>90</v>
      </c>
      <c r="C8" s="13">
        <v>160</v>
      </c>
      <c r="D8" s="13">
        <v>240</v>
      </c>
      <c r="E8" s="1">
        <f t="shared" si="0"/>
        <v>80</v>
      </c>
      <c r="F8" s="13">
        <v>159</v>
      </c>
      <c r="G8" s="13">
        <v>555</v>
      </c>
      <c r="H8" s="13">
        <v>795</v>
      </c>
      <c r="I8" s="1">
        <f t="shared" si="1"/>
        <v>240</v>
      </c>
      <c r="J8" s="13">
        <v>29</v>
      </c>
      <c r="K8" s="13">
        <v>17</v>
      </c>
      <c r="L8" s="13">
        <v>9.3</v>
      </c>
      <c r="M8" s="13">
        <v>6.5</v>
      </c>
      <c r="N8" s="63"/>
      <c r="O8" s="19"/>
    </row>
    <row r="9" spans="1:13" ht="12.75">
      <c r="A9" s="1">
        <v>4</v>
      </c>
      <c r="B9" s="34" t="s">
        <v>75</v>
      </c>
      <c r="C9" s="13">
        <v>52</v>
      </c>
      <c r="D9" s="13">
        <v>42</v>
      </c>
      <c r="E9" s="1">
        <f t="shared" si="0"/>
        <v>-10</v>
      </c>
      <c r="F9" s="13">
        <v>9</v>
      </c>
      <c r="G9" s="13">
        <v>156</v>
      </c>
      <c r="H9" s="13">
        <v>900</v>
      </c>
      <c r="I9" s="1">
        <f t="shared" si="1"/>
        <v>744</v>
      </c>
      <c r="J9" s="13">
        <v>7</v>
      </c>
      <c r="K9" s="13">
        <v>1</v>
      </c>
      <c r="L9" s="13">
        <v>9</v>
      </c>
      <c r="M9" s="13">
        <v>5.5</v>
      </c>
    </row>
    <row r="10" spans="1:13" ht="12.75">
      <c r="A10" s="1">
        <v>5</v>
      </c>
      <c r="B10" s="34" t="s">
        <v>76</v>
      </c>
      <c r="C10" s="13">
        <v>110</v>
      </c>
      <c r="D10" s="13">
        <v>36</v>
      </c>
      <c r="E10" s="1">
        <f t="shared" si="0"/>
        <v>-74</v>
      </c>
      <c r="F10" s="13">
        <v>36</v>
      </c>
      <c r="G10" s="13">
        <v>158</v>
      </c>
      <c r="H10" s="13">
        <v>189</v>
      </c>
      <c r="I10" s="1">
        <f t="shared" si="1"/>
        <v>31</v>
      </c>
      <c r="J10" s="13">
        <v>5</v>
      </c>
      <c r="K10" s="13">
        <v>5</v>
      </c>
      <c r="L10" s="13">
        <v>7.2</v>
      </c>
      <c r="M10" s="13">
        <v>0</v>
      </c>
    </row>
    <row r="11" spans="1:13" ht="12.75">
      <c r="A11" s="1">
        <v>6</v>
      </c>
      <c r="B11" s="34" t="s">
        <v>139</v>
      </c>
      <c r="C11" s="13">
        <v>172</v>
      </c>
      <c r="D11" s="13">
        <v>73</v>
      </c>
      <c r="E11" s="1">
        <v>-13</v>
      </c>
      <c r="F11" s="13">
        <v>73</v>
      </c>
      <c r="G11" s="13">
        <v>905</v>
      </c>
      <c r="H11" s="13">
        <v>811</v>
      </c>
      <c r="I11" s="1">
        <f t="shared" si="1"/>
        <v>-94</v>
      </c>
      <c r="J11" s="13">
        <v>9</v>
      </c>
      <c r="K11" s="13">
        <v>9</v>
      </c>
      <c r="L11" s="13">
        <v>8.1</v>
      </c>
      <c r="M11" s="13">
        <v>0</v>
      </c>
    </row>
    <row r="12" spans="1:13" ht="12.75">
      <c r="A12" s="1">
        <v>7</v>
      </c>
      <c r="B12" s="34" t="s">
        <v>77</v>
      </c>
      <c r="C12" s="13">
        <v>13</v>
      </c>
      <c r="D12" s="13"/>
      <c r="E12" s="1">
        <f t="shared" si="0"/>
        <v>-13</v>
      </c>
      <c r="F12" s="13"/>
      <c r="G12" s="13">
        <v>65</v>
      </c>
      <c r="H12" s="13"/>
      <c r="I12" s="1"/>
      <c r="J12" s="13"/>
      <c r="K12" s="13"/>
      <c r="L12" s="13"/>
      <c r="M12" s="13"/>
    </row>
    <row r="13" spans="1:13" ht="12.75">
      <c r="A13" s="1">
        <v>8</v>
      </c>
      <c r="B13" s="34" t="s">
        <v>78</v>
      </c>
      <c r="C13" s="13"/>
      <c r="D13" s="13"/>
      <c r="E13" s="1">
        <f t="shared" si="0"/>
        <v>0</v>
      </c>
      <c r="F13" s="13"/>
      <c r="G13" s="13"/>
      <c r="H13" s="13"/>
      <c r="I13" s="1">
        <f t="shared" si="1"/>
        <v>0</v>
      </c>
      <c r="J13" s="13"/>
      <c r="K13" s="13"/>
      <c r="L13" s="13"/>
      <c r="M13" s="13"/>
    </row>
    <row r="14" spans="1:13" ht="12.75">
      <c r="A14" s="1">
        <v>9</v>
      </c>
      <c r="B14" s="34" t="s">
        <v>134</v>
      </c>
      <c r="C14" s="13"/>
      <c r="D14" s="13"/>
      <c r="E14" s="1">
        <f t="shared" si="0"/>
        <v>0</v>
      </c>
      <c r="F14" s="13"/>
      <c r="G14" s="13"/>
      <c r="H14" s="13"/>
      <c r="I14" s="1">
        <f t="shared" si="1"/>
        <v>0</v>
      </c>
      <c r="J14" s="13"/>
      <c r="K14" s="13"/>
      <c r="L14" s="13"/>
      <c r="M14" s="13"/>
    </row>
    <row r="15" spans="1:13" ht="12.75">
      <c r="A15" s="1">
        <v>10</v>
      </c>
      <c r="B15" s="34" t="s">
        <v>79</v>
      </c>
      <c r="C15" s="13"/>
      <c r="D15" s="13"/>
      <c r="E15" s="1">
        <f t="shared" si="0"/>
        <v>0</v>
      </c>
      <c r="F15" s="13"/>
      <c r="G15" s="13"/>
      <c r="H15" s="13"/>
      <c r="I15" s="1">
        <f t="shared" si="1"/>
        <v>0</v>
      </c>
      <c r="J15" s="13"/>
      <c r="K15" s="13"/>
      <c r="L15" s="13"/>
      <c r="M15" s="13"/>
    </row>
    <row r="16" spans="1:13" ht="12.75">
      <c r="A16" s="1">
        <v>11</v>
      </c>
      <c r="B16" s="34" t="s">
        <v>140</v>
      </c>
      <c r="C16" s="13"/>
      <c r="D16" s="13"/>
      <c r="E16" s="1">
        <v>0</v>
      </c>
      <c r="F16" s="13"/>
      <c r="G16" s="13"/>
      <c r="H16" s="13"/>
      <c r="I16" s="1">
        <v>0</v>
      </c>
      <c r="J16" s="13"/>
      <c r="K16" s="13"/>
      <c r="L16" s="13"/>
      <c r="M16" s="13"/>
    </row>
    <row r="17" spans="1:13" ht="12.75">
      <c r="A17" s="1">
        <v>12</v>
      </c>
      <c r="B17" s="34" t="s">
        <v>81</v>
      </c>
      <c r="C17" s="13"/>
      <c r="D17" s="13"/>
      <c r="E17" s="1">
        <f t="shared" si="0"/>
        <v>0</v>
      </c>
      <c r="F17" s="13"/>
      <c r="G17" s="13"/>
      <c r="H17" s="13"/>
      <c r="I17" s="1">
        <f t="shared" si="1"/>
        <v>0</v>
      </c>
      <c r="J17" s="13"/>
      <c r="K17" s="13"/>
      <c r="L17" s="13"/>
      <c r="M17" s="13"/>
    </row>
    <row r="18" spans="1:13" ht="12.75">
      <c r="A18" s="1">
        <v>13</v>
      </c>
      <c r="B18" s="34" t="s">
        <v>82</v>
      </c>
      <c r="C18" s="13"/>
      <c r="D18" s="13">
        <v>0</v>
      </c>
      <c r="E18" s="1">
        <f t="shared" si="0"/>
        <v>0</v>
      </c>
      <c r="F18" s="13"/>
      <c r="G18" s="13">
        <v>0</v>
      </c>
      <c r="H18" s="13">
        <v>0</v>
      </c>
      <c r="I18" s="1">
        <f t="shared" si="1"/>
        <v>0</v>
      </c>
      <c r="J18" s="13"/>
      <c r="K18" s="13"/>
      <c r="L18" s="13"/>
      <c r="M18" s="13"/>
    </row>
    <row r="19" spans="1:13" ht="12.75">
      <c r="A19" s="1">
        <v>14</v>
      </c>
      <c r="B19" s="34" t="s">
        <v>83</v>
      </c>
      <c r="C19" s="13"/>
      <c r="D19" s="13"/>
      <c r="E19" s="1">
        <f t="shared" si="0"/>
        <v>0</v>
      </c>
      <c r="F19" s="13"/>
      <c r="G19" s="13"/>
      <c r="H19" s="13"/>
      <c r="I19" s="1">
        <f t="shared" si="1"/>
        <v>0</v>
      </c>
      <c r="J19" s="13"/>
      <c r="K19" s="13"/>
      <c r="L19" s="13"/>
      <c r="M19" s="13"/>
    </row>
    <row r="20" spans="1:13" ht="12.75">
      <c r="A20" s="1">
        <v>15</v>
      </c>
      <c r="B20" s="34" t="s">
        <v>164</v>
      </c>
      <c r="C20" s="13"/>
      <c r="D20" s="13"/>
      <c r="E20" s="1">
        <f t="shared" si="0"/>
        <v>0</v>
      </c>
      <c r="F20" s="13"/>
      <c r="G20" s="13"/>
      <c r="H20" s="13"/>
      <c r="I20" s="1">
        <f t="shared" si="1"/>
        <v>0</v>
      </c>
      <c r="J20" s="13"/>
      <c r="K20" s="13"/>
      <c r="L20" s="13"/>
      <c r="M20" s="13"/>
    </row>
    <row r="21" spans="1:13" s="42" customFormat="1" ht="12.75">
      <c r="A21" s="41">
        <v>16</v>
      </c>
      <c r="B21" s="34" t="s">
        <v>84</v>
      </c>
      <c r="C21" s="78"/>
      <c r="D21" s="78"/>
      <c r="E21" s="78">
        <f t="shared" si="0"/>
        <v>0</v>
      </c>
      <c r="F21" s="78"/>
      <c r="G21" s="78"/>
      <c r="H21" s="78"/>
      <c r="I21" s="78">
        <f t="shared" si="1"/>
        <v>0</v>
      </c>
      <c r="J21" s="78"/>
      <c r="K21" s="78"/>
      <c r="L21" s="78"/>
      <c r="M21" s="78"/>
    </row>
    <row r="22" spans="1:13" ht="12.75">
      <c r="A22" s="1">
        <v>17</v>
      </c>
      <c r="B22" s="34" t="s">
        <v>85</v>
      </c>
      <c r="C22" s="13">
        <v>103</v>
      </c>
      <c r="D22" s="13">
        <v>3535</v>
      </c>
      <c r="E22" s="1">
        <f t="shared" si="0"/>
        <v>3432</v>
      </c>
      <c r="F22" s="13">
        <v>3258</v>
      </c>
      <c r="G22" s="13"/>
      <c r="H22" s="13">
        <v>1501</v>
      </c>
      <c r="I22" s="1">
        <f t="shared" si="1"/>
        <v>1501</v>
      </c>
      <c r="J22" s="41">
        <v>275</v>
      </c>
      <c r="K22" s="41">
        <v>251</v>
      </c>
      <c r="L22" s="41">
        <v>13</v>
      </c>
      <c r="M22" s="13">
        <v>11.5</v>
      </c>
    </row>
    <row r="23" spans="1:13" ht="12.75">
      <c r="A23" s="1">
        <v>18</v>
      </c>
      <c r="B23" s="34" t="s">
        <v>145</v>
      </c>
      <c r="C23" s="13"/>
      <c r="D23" s="13"/>
      <c r="E23" s="1">
        <f t="shared" si="0"/>
        <v>0</v>
      </c>
      <c r="F23" s="13"/>
      <c r="G23" s="13"/>
      <c r="H23" s="13"/>
      <c r="I23" s="1">
        <f t="shared" si="1"/>
        <v>0</v>
      </c>
      <c r="J23" s="13"/>
      <c r="K23" s="13"/>
      <c r="L23" s="13"/>
      <c r="M23" s="13"/>
    </row>
    <row r="24" spans="1:13" ht="12.75">
      <c r="A24" s="1">
        <v>19</v>
      </c>
      <c r="B24" s="34" t="s">
        <v>86</v>
      </c>
      <c r="C24" s="13">
        <v>1636</v>
      </c>
      <c r="D24" s="13">
        <v>1759</v>
      </c>
      <c r="E24" s="1">
        <f t="shared" si="0"/>
        <v>123</v>
      </c>
      <c r="F24" s="13">
        <v>971</v>
      </c>
      <c r="G24" s="13">
        <v>959</v>
      </c>
      <c r="H24" s="13">
        <v>1079</v>
      </c>
      <c r="I24" s="1"/>
      <c r="J24" s="13">
        <v>153</v>
      </c>
      <c r="K24" s="13">
        <v>88</v>
      </c>
      <c r="L24" s="13">
        <v>11</v>
      </c>
      <c r="M24" s="13">
        <v>10</v>
      </c>
    </row>
    <row r="25" spans="1:13" ht="12.75">
      <c r="A25" s="1">
        <v>20</v>
      </c>
      <c r="B25" s="34" t="s">
        <v>87</v>
      </c>
      <c r="C25" s="13"/>
      <c r="D25" s="13"/>
      <c r="E25" s="1">
        <f t="shared" si="0"/>
        <v>0</v>
      </c>
      <c r="F25" s="13"/>
      <c r="G25" s="13"/>
      <c r="H25" s="13"/>
      <c r="I25" s="1">
        <f t="shared" si="1"/>
        <v>0</v>
      </c>
      <c r="J25" s="13"/>
      <c r="K25" s="13"/>
      <c r="L25" s="13"/>
      <c r="M25" s="13"/>
    </row>
    <row r="26" spans="1:15" ht="12.75">
      <c r="A26" s="1">
        <v>21</v>
      </c>
      <c r="B26" s="34" t="s">
        <v>88</v>
      </c>
      <c r="C26" s="13">
        <v>8346</v>
      </c>
      <c r="D26" s="13">
        <v>6994</v>
      </c>
      <c r="E26" s="1">
        <f t="shared" si="0"/>
        <v>-1352</v>
      </c>
      <c r="F26" s="13">
        <v>5885</v>
      </c>
      <c r="G26" s="13">
        <v>1055</v>
      </c>
      <c r="H26" s="13">
        <v>1239</v>
      </c>
      <c r="I26" s="1"/>
      <c r="J26" s="13">
        <v>622</v>
      </c>
      <c r="K26" s="13">
        <v>516</v>
      </c>
      <c r="L26" s="13">
        <v>11.4</v>
      </c>
      <c r="M26" s="13">
        <v>10.5</v>
      </c>
      <c r="O26" t="s">
        <v>57</v>
      </c>
    </row>
    <row r="27" spans="1:19" s="11" customFormat="1" ht="12.75">
      <c r="A27" s="74">
        <v>22</v>
      </c>
      <c r="B27" s="104" t="s">
        <v>100</v>
      </c>
      <c r="C27" s="105">
        <v>85</v>
      </c>
      <c r="D27" s="27"/>
      <c r="E27" s="27">
        <f t="shared" si="0"/>
        <v>-85</v>
      </c>
      <c r="F27" s="27"/>
      <c r="G27" s="9">
        <v>170</v>
      </c>
      <c r="H27" s="27"/>
      <c r="I27" s="9"/>
      <c r="J27" s="27"/>
      <c r="K27" s="27"/>
      <c r="L27" s="27"/>
      <c r="M27" s="9"/>
      <c r="N27" s="87"/>
      <c r="O27" s="43"/>
      <c r="P27" s="26"/>
      <c r="Q27" s="26"/>
      <c r="R27" s="26"/>
      <c r="S27" s="26"/>
    </row>
    <row r="28" spans="1:19" s="11" customFormat="1" ht="12.75">
      <c r="A28" s="114">
        <v>23</v>
      </c>
      <c r="B28" s="104" t="s">
        <v>141</v>
      </c>
      <c r="C28" s="105"/>
      <c r="D28" s="27">
        <v>213</v>
      </c>
      <c r="E28" s="27"/>
      <c r="F28" s="27">
        <v>213</v>
      </c>
      <c r="G28" s="9"/>
      <c r="H28" s="27">
        <v>710</v>
      </c>
      <c r="I28" s="9"/>
      <c r="J28" s="27">
        <v>25</v>
      </c>
      <c r="K28" s="27">
        <v>25</v>
      </c>
      <c r="L28" s="27">
        <v>8.5</v>
      </c>
      <c r="M28" s="115"/>
      <c r="N28" s="87"/>
      <c r="O28" s="43"/>
      <c r="P28" s="26"/>
      <c r="Q28" s="26"/>
      <c r="R28" s="26"/>
      <c r="S28" s="26"/>
    </row>
    <row r="29" spans="1:19" s="11" customFormat="1" ht="12.75">
      <c r="A29" s="114">
        <v>24</v>
      </c>
      <c r="B29" s="104" t="s">
        <v>107</v>
      </c>
      <c r="C29" s="105"/>
      <c r="D29" s="27"/>
      <c r="E29" s="27"/>
      <c r="F29" s="27"/>
      <c r="G29" s="9"/>
      <c r="H29" s="27"/>
      <c r="I29" s="9"/>
      <c r="J29" s="27"/>
      <c r="K29" s="27"/>
      <c r="L29" s="27"/>
      <c r="M29" s="115"/>
      <c r="N29" s="87"/>
      <c r="O29" s="43"/>
      <c r="P29" s="26"/>
      <c r="Q29" s="26"/>
      <c r="R29" s="26"/>
      <c r="S29" s="26"/>
    </row>
    <row r="30" spans="1:19" s="11" customFormat="1" ht="12.75">
      <c r="A30" s="114">
        <v>25</v>
      </c>
      <c r="B30" s="104" t="s">
        <v>111</v>
      </c>
      <c r="C30" s="105"/>
      <c r="D30" s="27"/>
      <c r="E30" s="27"/>
      <c r="F30" s="27"/>
      <c r="G30" s="9"/>
      <c r="H30" s="27"/>
      <c r="I30" s="9"/>
      <c r="J30" s="27"/>
      <c r="K30" s="27"/>
      <c r="L30" s="27"/>
      <c r="M30" s="115"/>
      <c r="N30" s="87"/>
      <c r="O30" s="43"/>
      <c r="P30" s="26"/>
      <c r="Q30" s="26"/>
      <c r="R30" s="26"/>
      <c r="S30" s="26"/>
    </row>
    <row r="31" spans="1:19" ht="12.75">
      <c r="A31" s="106"/>
      <c r="B31" s="9" t="s">
        <v>89</v>
      </c>
      <c r="C31" s="27">
        <f>SUM(C6:C30)</f>
        <v>11923</v>
      </c>
      <c r="D31" s="27">
        <f>SUM(D6:D30)</f>
        <v>14259</v>
      </c>
      <c r="E31" s="10">
        <v>1762</v>
      </c>
      <c r="F31" s="10">
        <f>SUM(F6:F28)</f>
        <v>11525</v>
      </c>
      <c r="G31" s="27">
        <v>897</v>
      </c>
      <c r="H31" s="20">
        <v>1231</v>
      </c>
      <c r="I31" s="17"/>
      <c r="J31" s="10">
        <f>SUM(J6:J30)</f>
        <v>1271</v>
      </c>
      <c r="K31" s="10">
        <f>SUM(K6:K28)</f>
        <v>1003</v>
      </c>
      <c r="L31" s="10">
        <v>11.4</v>
      </c>
      <c r="M31" s="10">
        <v>9.3</v>
      </c>
      <c r="N31" s="26"/>
      <c r="O31" s="26"/>
      <c r="P31" s="26"/>
      <c r="Q31" s="26"/>
      <c r="R31" s="26"/>
      <c r="S31" s="26"/>
    </row>
    <row r="189" ht="12.75">
      <c r="C189">
        <v>0</v>
      </c>
    </row>
  </sheetData>
  <mergeCells count="17">
    <mergeCell ref="L4:L5"/>
    <mergeCell ref="M4:M5"/>
    <mergeCell ref="L3:M3"/>
    <mergeCell ref="A1:M1"/>
    <mergeCell ref="B3:B5"/>
    <mergeCell ref="A3:A5"/>
    <mergeCell ref="J3:K3"/>
    <mergeCell ref="J4:J5"/>
    <mergeCell ref="K4:K5"/>
    <mergeCell ref="G4:G5"/>
    <mergeCell ref="H4:H5"/>
    <mergeCell ref="G3:I3"/>
    <mergeCell ref="I4:I5"/>
    <mergeCell ref="C3:E3"/>
    <mergeCell ref="C4:C5"/>
    <mergeCell ref="D4:D5"/>
    <mergeCell ref="E4:E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workbookViewId="0" topLeftCell="A1">
      <pane xSplit="2" ySplit="5" topLeftCell="C6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T25" sqref="T25"/>
    </sheetView>
  </sheetViews>
  <sheetFormatPr defaultColWidth="9.00390625" defaultRowHeight="12.75"/>
  <cols>
    <col min="1" max="1" width="3.375" style="8" customWidth="1"/>
    <col min="2" max="2" width="35.75390625" style="0" customWidth="1"/>
    <col min="5" max="5" width="11.625" style="0" bestFit="1" customWidth="1"/>
    <col min="16" max="16" width="12.375" style="0" bestFit="1" customWidth="1"/>
  </cols>
  <sheetData>
    <row r="1" spans="2:14" ht="15.75">
      <c r="B1" s="240" t="s">
        <v>186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1:14" ht="12.75">
      <c r="K2" s="221"/>
      <c r="L2" s="221"/>
      <c r="M2" s="221"/>
      <c r="N2" s="221"/>
    </row>
    <row r="3" spans="1:20" ht="12.75">
      <c r="A3" s="262" t="s">
        <v>38</v>
      </c>
      <c r="B3" s="242" t="s">
        <v>73</v>
      </c>
      <c r="C3" s="262" t="s">
        <v>34</v>
      </c>
      <c r="D3" s="262"/>
      <c r="E3" s="262"/>
      <c r="F3" s="262"/>
      <c r="G3" s="262"/>
      <c r="H3" s="262"/>
      <c r="I3" s="262" t="s">
        <v>35</v>
      </c>
      <c r="J3" s="262"/>
      <c r="K3" s="262"/>
      <c r="L3" s="262"/>
      <c r="M3" s="262"/>
      <c r="N3" s="262"/>
      <c r="O3" s="262" t="s">
        <v>28</v>
      </c>
      <c r="P3" s="262"/>
      <c r="Q3" s="262"/>
      <c r="R3" s="262"/>
      <c r="S3" s="262"/>
      <c r="T3" s="262"/>
    </row>
    <row r="4" spans="1:20" ht="12.75">
      <c r="A4" s="262"/>
      <c r="B4" s="243"/>
      <c r="C4" s="262" t="s">
        <v>36</v>
      </c>
      <c r="D4" s="262"/>
      <c r="E4" s="262"/>
      <c r="F4" s="262" t="s">
        <v>30</v>
      </c>
      <c r="G4" s="262"/>
      <c r="H4" s="262"/>
      <c r="I4" s="262" t="s">
        <v>36</v>
      </c>
      <c r="J4" s="262"/>
      <c r="K4" s="262"/>
      <c r="L4" s="262" t="s">
        <v>30</v>
      </c>
      <c r="M4" s="262"/>
      <c r="N4" s="262"/>
      <c r="O4" s="262" t="s">
        <v>29</v>
      </c>
      <c r="P4" s="262"/>
      <c r="Q4" s="262"/>
      <c r="R4" s="262" t="s">
        <v>30</v>
      </c>
      <c r="S4" s="262"/>
      <c r="T4" s="262"/>
    </row>
    <row r="5" spans="1:20" ht="12.75">
      <c r="A5" s="262"/>
      <c r="B5" s="244"/>
      <c r="C5" s="1" t="s">
        <v>123</v>
      </c>
      <c r="D5" s="1" t="s">
        <v>151</v>
      </c>
      <c r="E5" s="1" t="s">
        <v>37</v>
      </c>
      <c r="F5" s="1" t="s">
        <v>123</v>
      </c>
      <c r="G5" s="1" t="s">
        <v>151</v>
      </c>
      <c r="H5" s="1" t="s">
        <v>37</v>
      </c>
      <c r="I5" s="1" t="s">
        <v>123</v>
      </c>
      <c r="J5" s="1" t="s">
        <v>151</v>
      </c>
      <c r="K5" s="1" t="s">
        <v>37</v>
      </c>
      <c r="L5" s="1" t="s">
        <v>123</v>
      </c>
      <c r="M5" s="1" t="s">
        <v>151</v>
      </c>
      <c r="N5" s="1" t="s">
        <v>37</v>
      </c>
      <c r="O5" s="1" t="s">
        <v>123</v>
      </c>
      <c r="P5" s="1" t="s">
        <v>151</v>
      </c>
      <c r="Q5" s="1" t="s">
        <v>31</v>
      </c>
      <c r="R5" s="1" t="s">
        <v>123</v>
      </c>
      <c r="S5" s="1" t="s">
        <v>151</v>
      </c>
      <c r="T5" s="1" t="s">
        <v>31</v>
      </c>
    </row>
    <row r="6" spans="1:20" ht="12.75">
      <c r="A6" s="1">
        <v>1</v>
      </c>
      <c r="B6" s="34" t="s">
        <v>74</v>
      </c>
      <c r="C6" s="13"/>
      <c r="D6" s="13"/>
      <c r="E6" s="15"/>
      <c r="F6" s="18"/>
      <c r="G6" s="13"/>
      <c r="H6" s="15">
        <v>0</v>
      </c>
      <c r="I6" s="13">
        <v>13</v>
      </c>
      <c r="J6" s="13">
        <v>79</v>
      </c>
      <c r="K6" s="15">
        <f>J6/I6*100</f>
        <v>607.6923076923076</v>
      </c>
      <c r="L6" s="13">
        <v>733</v>
      </c>
      <c r="M6" s="13">
        <v>1427</v>
      </c>
      <c r="N6" s="15">
        <f aca="true" t="shared" si="0" ref="N6:N26">M6/L6*100</f>
        <v>194.6793997271487</v>
      </c>
      <c r="O6" s="13"/>
      <c r="P6" s="13">
        <v>1</v>
      </c>
      <c r="Q6" s="1">
        <f>P6-O6</f>
        <v>1</v>
      </c>
      <c r="R6" s="13">
        <v>28</v>
      </c>
      <c r="S6" s="13">
        <v>33</v>
      </c>
      <c r="T6" s="1">
        <f>S6-R6</f>
        <v>5</v>
      </c>
    </row>
    <row r="7" spans="1:20" ht="12.75">
      <c r="A7" s="1">
        <v>2</v>
      </c>
      <c r="B7" s="34" t="s">
        <v>103</v>
      </c>
      <c r="C7" s="13"/>
      <c r="D7" s="13"/>
      <c r="E7" s="15"/>
      <c r="F7" s="18"/>
      <c r="G7" s="13"/>
      <c r="H7" s="15">
        <v>0</v>
      </c>
      <c r="I7" s="13">
        <v>18</v>
      </c>
      <c r="J7" s="13"/>
      <c r="K7" s="15">
        <f>J7/I7*100</f>
        <v>0</v>
      </c>
      <c r="L7" s="13"/>
      <c r="M7" s="13"/>
      <c r="N7" s="15" t="e">
        <f t="shared" si="0"/>
        <v>#DIV/0!</v>
      </c>
      <c r="O7" s="13">
        <v>4</v>
      </c>
      <c r="P7" s="13"/>
      <c r="Q7" s="1">
        <f aca="true" t="shared" si="1" ref="Q7:Q26">P7-O7</f>
        <v>-4</v>
      </c>
      <c r="R7" s="13"/>
      <c r="S7" s="13"/>
      <c r="T7" s="1">
        <f aca="true" t="shared" si="2" ref="T7:T28">S7-R7</f>
        <v>0</v>
      </c>
    </row>
    <row r="8" spans="1:20" ht="12.75">
      <c r="A8" s="1">
        <v>3</v>
      </c>
      <c r="B8" s="34" t="s">
        <v>90</v>
      </c>
      <c r="C8" s="13"/>
      <c r="D8" s="13"/>
      <c r="E8" s="15"/>
      <c r="F8" s="18">
        <v>4</v>
      </c>
      <c r="G8" s="13"/>
      <c r="H8" s="15">
        <f aca="true" t="shared" si="3" ref="H8:H26">G8/F8*100</f>
        <v>0</v>
      </c>
      <c r="I8" s="13"/>
      <c r="J8" s="13"/>
      <c r="K8" s="15" t="e">
        <f>J8/I8*100</f>
        <v>#DIV/0!</v>
      </c>
      <c r="L8" s="13">
        <v>107</v>
      </c>
      <c r="M8" s="13">
        <v>157</v>
      </c>
      <c r="N8" s="15">
        <f t="shared" si="0"/>
        <v>146.72897196261684</v>
      </c>
      <c r="O8" s="13"/>
      <c r="P8" s="13"/>
      <c r="Q8" s="1">
        <f t="shared" si="1"/>
        <v>0</v>
      </c>
      <c r="R8" s="13"/>
      <c r="S8" s="13"/>
      <c r="T8" s="1">
        <f t="shared" si="2"/>
        <v>0</v>
      </c>
    </row>
    <row r="9" spans="1:20" ht="12.75">
      <c r="A9" s="1">
        <v>4</v>
      </c>
      <c r="B9" s="34" t="s">
        <v>75</v>
      </c>
      <c r="C9" s="13"/>
      <c r="D9" s="13"/>
      <c r="E9" s="15"/>
      <c r="F9" s="18"/>
      <c r="G9" s="13"/>
      <c r="H9" s="15">
        <v>0</v>
      </c>
      <c r="I9" s="13">
        <v>6</v>
      </c>
      <c r="J9" s="13">
        <v>5</v>
      </c>
      <c r="K9" s="15">
        <f>J9/I9*100</f>
        <v>83.33333333333334</v>
      </c>
      <c r="L9" s="13">
        <v>39</v>
      </c>
      <c r="M9" s="13">
        <v>0</v>
      </c>
      <c r="N9" s="15">
        <f t="shared" si="0"/>
        <v>0</v>
      </c>
      <c r="O9" s="13"/>
      <c r="P9" s="13"/>
      <c r="Q9" s="1">
        <f t="shared" si="1"/>
        <v>0</v>
      </c>
      <c r="R9" s="13">
        <v>11</v>
      </c>
      <c r="S9" s="13">
        <v>1</v>
      </c>
      <c r="T9" s="1">
        <f t="shared" si="2"/>
        <v>-10</v>
      </c>
    </row>
    <row r="10" spans="1:20" ht="12.75">
      <c r="A10" s="1">
        <v>5</v>
      </c>
      <c r="B10" s="34" t="s">
        <v>76</v>
      </c>
      <c r="C10" s="13"/>
      <c r="D10" s="13"/>
      <c r="E10" s="15"/>
      <c r="F10" s="18"/>
      <c r="G10" s="13"/>
      <c r="H10" s="15">
        <v>0</v>
      </c>
      <c r="I10" s="13"/>
      <c r="J10" s="13"/>
      <c r="K10" s="15" t="e">
        <f>J10/I10*100</f>
        <v>#DIV/0!</v>
      </c>
      <c r="L10" s="13">
        <v>21</v>
      </c>
      <c r="M10" s="13"/>
      <c r="N10" s="15">
        <f t="shared" si="0"/>
        <v>0</v>
      </c>
      <c r="O10" s="13"/>
      <c r="P10" s="13"/>
      <c r="Q10" s="1">
        <f t="shared" si="1"/>
        <v>0</v>
      </c>
      <c r="R10" s="13">
        <v>10</v>
      </c>
      <c r="S10" s="13">
        <v>2</v>
      </c>
      <c r="T10" s="1">
        <f t="shared" si="2"/>
        <v>-8</v>
      </c>
    </row>
    <row r="11" spans="1:20" ht="12.75">
      <c r="A11" s="1">
        <v>6</v>
      </c>
      <c r="B11" s="34" t="s">
        <v>135</v>
      </c>
      <c r="C11" s="13"/>
      <c r="D11" s="13"/>
      <c r="E11" s="15"/>
      <c r="F11" s="18"/>
      <c r="G11" s="13"/>
      <c r="H11" s="15" t="e">
        <f t="shared" si="3"/>
        <v>#DIV/0!</v>
      </c>
      <c r="I11" s="13">
        <v>12</v>
      </c>
      <c r="J11" s="13">
        <v>16</v>
      </c>
      <c r="K11" s="15">
        <f aca="true" t="shared" si="4" ref="K11:K32">J11/I11*100</f>
        <v>133.33333333333331</v>
      </c>
      <c r="L11" s="13">
        <v>210</v>
      </c>
      <c r="M11" s="13">
        <v>145</v>
      </c>
      <c r="N11" s="15">
        <f t="shared" si="0"/>
        <v>69.04761904761905</v>
      </c>
      <c r="O11" s="13"/>
      <c r="P11" s="13"/>
      <c r="Q11" s="1">
        <f t="shared" si="1"/>
        <v>0</v>
      </c>
      <c r="R11" s="13">
        <v>9</v>
      </c>
      <c r="S11" s="13">
        <v>2</v>
      </c>
      <c r="T11" s="1">
        <v>0</v>
      </c>
    </row>
    <row r="12" spans="1:20" ht="12.75">
      <c r="A12" s="1">
        <v>7</v>
      </c>
      <c r="B12" s="34" t="s">
        <v>77</v>
      </c>
      <c r="C12" s="13"/>
      <c r="D12" s="13"/>
      <c r="E12" s="15"/>
      <c r="F12" s="18"/>
      <c r="G12" s="13"/>
      <c r="H12" s="15">
        <v>0</v>
      </c>
      <c r="I12" s="13"/>
      <c r="J12" s="13"/>
      <c r="K12" s="15" t="e">
        <f t="shared" si="4"/>
        <v>#DIV/0!</v>
      </c>
      <c r="L12" s="13">
        <v>114</v>
      </c>
      <c r="M12" s="13">
        <v>0</v>
      </c>
      <c r="N12" s="15">
        <f t="shared" si="0"/>
        <v>0</v>
      </c>
      <c r="O12" s="13"/>
      <c r="P12" s="13"/>
      <c r="Q12" s="1">
        <v>0</v>
      </c>
      <c r="R12" s="13"/>
      <c r="S12" s="13"/>
      <c r="T12" s="1">
        <f t="shared" si="2"/>
        <v>0</v>
      </c>
    </row>
    <row r="13" spans="1:20" ht="12.75">
      <c r="A13" s="1">
        <v>8</v>
      </c>
      <c r="B13" s="34" t="s">
        <v>78</v>
      </c>
      <c r="C13" s="13">
        <v>36</v>
      </c>
      <c r="D13" s="13"/>
      <c r="E13" s="15"/>
      <c r="F13" s="18"/>
      <c r="G13" s="13"/>
      <c r="H13" s="15" t="e">
        <f t="shared" si="3"/>
        <v>#DIV/0!</v>
      </c>
      <c r="I13" s="13">
        <v>185</v>
      </c>
      <c r="J13" s="13">
        <v>231</v>
      </c>
      <c r="K13" s="15">
        <f t="shared" si="4"/>
        <v>124.86486486486486</v>
      </c>
      <c r="L13" s="13"/>
      <c r="M13" s="13"/>
      <c r="N13" s="15" t="e">
        <f t="shared" si="0"/>
        <v>#DIV/0!</v>
      </c>
      <c r="O13" s="13"/>
      <c r="P13" s="13"/>
      <c r="Q13" s="1">
        <f t="shared" si="1"/>
        <v>0</v>
      </c>
      <c r="R13" s="13"/>
      <c r="S13" s="13"/>
      <c r="T13" s="1">
        <f t="shared" si="2"/>
        <v>0</v>
      </c>
    </row>
    <row r="14" spans="1:20" ht="12.75">
      <c r="A14" s="1">
        <v>9</v>
      </c>
      <c r="B14" s="34" t="s">
        <v>134</v>
      </c>
      <c r="C14" s="13"/>
      <c r="D14" s="13"/>
      <c r="E14" s="15"/>
      <c r="F14" s="18"/>
      <c r="G14" s="13"/>
      <c r="H14" s="15">
        <v>0</v>
      </c>
      <c r="I14" s="13">
        <v>7</v>
      </c>
      <c r="J14" s="13">
        <v>2</v>
      </c>
      <c r="K14" s="15">
        <f t="shared" si="4"/>
        <v>28.57142857142857</v>
      </c>
      <c r="L14" s="13"/>
      <c r="M14" s="13"/>
      <c r="N14" s="15" t="e">
        <f t="shared" si="0"/>
        <v>#DIV/0!</v>
      </c>
      <c r="O14" s="13">
        <v>6</v>
      </c>
      <c r="P14" s="13">
        <v>17</v>
      </c>
      <c r="Q14" s="1">
        <f t="shared" si="1"/>
        <v>11</v>
      </c>
      <c r="R14" s="13"/>
      <c r="S14" s="13"/>
      <c r="T14" s="1">
        <f t="shared" si="2"/>
        <v>0</v>
      </c>
    </row>
    <row r="15" spans="1:20" ht="12.75">
      <c r="A15" s="1">
        <v>10</v>
      </c>
      <c r="B15" s="34" t="s">
        <v>79</v>
      </c>
      <c r="C15" s="13"/>
      <c r="D15" s="13"/>
      <c r="E15" s="15"/>
      <c r="F15" s="18"/>
      <c r="G15" s="13"/>
      <c r="H15" s="15">
        <v>0</v>
      </c>
      <c r="I15" s="13">
        <v>131</v>
      </c>
      <c r="J15" s="13"/>
      <c r="K15" s="15">
        <f t="shared" si="4"/>
        <v>0</v>
      </c>
      <c r="L15" s="13"/>
      <c r="M15" s="13"/>
      <c r="N15" s="15" t="e">
        <f t="shared" si="0"/>
        <v>#DIV/0!</v>
      </c>
      <c r="O15" s="78">
        <v>20</v>
      </c>
      <c r="P15" s="78">
        <v>28</v>
      </c>
      <c r="Q15" s="78">
        <f t="shared" si="1"/>
        <v>8</v>
      </c>
      <c r="R15" s="78"/>
      <c r="S15" s="78"/>
      <c r="T15" s="78">
        <f t="shared" si="2"/>
        <v>0</v>
      </c>
    </row>
    <row r="16" spans="1:20" ht="12.75">
      <c r="A16" s="1">
        <v>11</v>
      </c>
      <c r="B16" s="34" t="s">
        <v>140</v>
      </c>
      <c r="C16" s="13"/>
      <c r="D16" s="13"/>
      <c r="E16" s="15"/>
      <c r="F16" s="18"/>
      <c r="G16" s="13"/>
      <c r="H16" s="15">
        <v>0</v>
      </c>
      <c r="I16" s="13"/>
      <c r="J16" s="13"/>
      <c r="K16" s="15" t="e">
        <f t="shared" si="4"/>
        <v>#DIV/0!</v>
      </c>
      <c r="L16" s="13"/>
      <c r="M16" s="13"/>
      <c r="N16" s="15" t="e">
        <f t="shared" si="0"/>
        <v>#DIV/0!</v>
      </c>
      <c r="O16" s="13"/>
      <c r="P16" s="13"/>
      <c r="Q16" s="13">
        <f t="shared" si="1"/>
        <v>0</v>
      </c>
      <c r="R16" s="13"/>
      <c r="S16" s="13"/>
      <c r="T16" s="13">
        <f t="shared" si="2"/>
        <v>0</v>
      </c>
    </row>
    <row r="17" spans="1:20" ht="12.75">
      <c r="A17" s="1">
        <v>12</v>
      </c>
      <c r="B17" s="34" t="s">
        <v>81</v>
      </c>
      <c r="C17" s="13"/>
      <c r="D17" s="13"/>
      <c r="E17" s="15"/>
      <c r="F17" s="18"/>
      <c r="G17" s="13"/>
      <c r="H17" s="15">
        <v>0</v>
      </c>
      <c r="I17" s="13">
        <v>12</v>
      </c>
      <c r="J17" s="13">
        <v>15</v>
      </c>
      <c r="K17" s="15">
        <f t="shared" si="4"/>
        <v>125</v>
      </c>
      <c r="L17" s="13"/>
      <c r="M17" s="13"/>
      <c r="N17" s="15" t="e">
        <f t="shared" si="0"/>
        <v>#DIV/0!</v>
      </c>
      <c r="O17" s="13">
        <v>1</v>
      </c>
      <c r="P17" s="13">
        <v>1</v>
      </c>
      <c r="Q17" s="13">
        <f t="shared" si="1"/>
        <v>0</v>
      </c>
      <c r="R17" s="13"/>
      <c r="S17" s="13"/>
      <c r="T17" s="1">
        <f t="shared" si="2"/>
        <v>0</v>
      </c>
    </row>
    <row r="18" spans="1:20" ht="12.75">
      <c r="A18" s="1">
        <v>13</v>
      </c>
      <c r="B18" s="34" t="s">
        <v>82</v>
      </c>
      <c r="C18" s="13">
        <v>155</v>
      </c>
      <c r="D18" s="13"/>
      <c r="E18" s="15"/>
      <c r="F18" s="18"/>
      <c r="G18" s="13"/>
      <c r="H18" s="15">
        <v>0</v>
      </c>
      <c r="I18" s="13">
        <v>1</v>
      </c>
      <c r="J18" s="13"/>
      <c r="K18" s="15">
        <f t="shared" si="4"/>
        <v>0</v>
      </c>
      <c r="L18" s="13"/>
      <c r="M18" s="13"/>
      <c r="N18" s="15" t="e">
        <f t="shared" si="0"/>
        <v>#DIV/0!</v>
      </c>
      <c r="O18" s="13">
        <v>6</v>
      </c>
      <c r="P18" s="13">
        <v>27</v>
      </c>
      <c r="Q18" s="13">
        <f t="shared" si="1"/>
        <v>21</v>
      </c>
      <c r="R18" s="13">
        <v>18</v>
      </c>
      <c r="S18" s="13"/>
      <c r="T18" s="1">
        <f>S18-R18</f>
        <v>-18</v>
      </c>
    </row>
    <row r="19" spans="1:20" ht="12.75">
      <c r="A19" s="1">
        <v>14</v>
      </c>
      <c r="B19" s="34" t="s">
        <v>148</v>
      </c>
      <c r="C19" s="13"/>
      <c r="D19" s="13"/>
      <c r="E19" s="15"/>
      <c r="F19" s="18"/>
      <c r="G19" s="13"/>
      <c r="H19" s="15">
        <v>0</v>
      </c>
      <c r="I19" s="13"/>
      <c r="J19" s="13"/>
      <c r="K19" s="15" t="e">
        <f t="shared" si="4"/>
        <v>#DIV/0!</v>
      </c>
      <c r="L19" s="13"/>
      <c r="M19" s="13"/>
      <c r="N19" s="15" t="e">
        <f t="shared" si="0"/>
        <v>#DIV/0!</v>
      </c>
      <c r="O19" s="13"/>
      <c r="P19" s="13"/>
      <c r="Q19" s="13">
        <f t="shared" si="1"/>
        <v>0</v>
      </c>
      <c r="R19" s="13"/>
      <c r="S19" s="13"/>
      <c r="T19" s="1">
        <f t="shared" si="2"/>
        <v>0</v>
      </c>
    </row>
    <row r="20" spans="1:20" ht="12.75">
      <c r="A20" s="1">
        <v>15</v>
      </c>
      <c r="B20" s="34" t="s">
        <v>163</v>
      </c>
      <c r="C20" s="13"/>
      <c r="D20" s="13"/>
      <c r="E20" s="15"/>
      <c r="F20" s="18"/>
      <c r="G20" s="13"/>
      <c r="H20" s="15" t="e">
        <f t="shared" si="3"/>
        <v>#DIV/0!</v>
      </c>
      <c r="I20" s="13"/>
      <c r="J20" s="13"/>
      <c r="K20" s="15" t="e">
        <f t="shared" si="4"/>
        <v>#DIV/0!</v>
      </c>
      <c r="L20" s="13"/>
      <c r="M20" s="13"/>
      <c r="N20" s="15" t="e">
        <f t="shared" si="0"/>
        <v>#DIV/0!</v>
      </c>
      <c r="O20" s="13"/>
      <c r="P20" s="13"/>
      <c r="Q20" s="13">
        <f t="shared" si="1"/>
        <v>0</v>
      </c>
      <c r="R20" s="13"/>
      <c r="S20" s="13"/>
      <c r="T20" s="1">
        <f t="shared" si="2"/>
        <v>0</v>
      </c>
    </row>
    <row r="21" spans="1:20" ht="12.75">
      <c r="A21" s="1">
        <v>16</v>
      </c>
      <c r="B21" s="34" t="s">
        <v>84</v>
      </c>
      <c r="C21" s="41"/>
      <c r="D21" s="41"/>
      <c r="E21" s="15"/>
      <c r="F21" s="102"/>
      <c r="G21" s="41"/>
      <c r="H21" s="15" t="e">
        <f t="shared" si="3"/>
        <v>#DIV/0!</v>
      </c>
      <c r="I21" s="13"/>
      <c r="J21" s="13"/>
      <c r="K21" s="15" t="e">
        <f t="shared" si="4"/>
        <v>#DIV/0!</v>
      </c>
      <c r="L21" s="13"/>
      <c r="M21" s="13"/>
      <c r="N21" s="15" t="e">
        <f t="shared" si="0"/>
        <v>#DIV/0!</v>
      </c>
      <c r="O21" s="13"/>
      <c r="P21" s="13"/>
      <c r="Q21" s="13">
        <f t="shared" si="1"/>
        <v>0</v>
      </c>
      <c r="R21" s="13"/>
      <c r="S21" s="13"/>
      <c r="T21" s="1">
        <f t="shared" si="2"/>
        <v>0</v>
      </c>
    </row>
    <row r="22" spans="1:20" ht="12.75">
      <c r="A22" s="1">
        <v>17</v>
      </c>
      <c r="B22" s="34" t="s">
        <v>168</v>
      </c>
      <c r="C22" s="13"/>
      <c r="D22" s="13"/>
      <c r="E22" s="15"/>
      <c r="F22" s="18"/>
      <c r="G22" s="13"/>
      <c r="H22" s="15" t="e">
        <f t="shared" si="3"/>
        <v>#DIV/0!</v>
      </c>
      <c r="I22" s="13"/>
      <c r="J22" s="13"/>
      <c r="K22" s="15" t="e">
        <f t="shared" si="4"/>
        <v>#DIV/0!</v>
      </c>
      <c r="L22" s="13"/>
      <c r="M22" s="13"/>
      <c r="N22" s="15" t="e">
        <f t="shared" si="0"/>
        <v>#DIV/0!</v>
      </c>
      <c r="O22" s="13"/>
      <c r="P22" s="13"/>
      <c r="Q22" s="13">
        <f t="shared" si="1"/>
        <v>0</v>
      </c>
      <c r="R22" s="13">
        <v>184</v>
      </c>
      <c r="S22" s="13">
        <v>476</v>
      </c>
      <c r="T22" s="1">
        <f t="shared" si="2"/>
        <v>292</v>
      </c>
    </row>
    <row r="23" spans="1:20" ht="12.75">
      <c r="A23" s="1">
        <v>18</v>
      </c>
      <c r="B23" s="34" t="s">
        <v>145</v>
      </c>
      <c r="C23" s="13"/>
      <c r="D23" s="13"/>
      <c r="E23" s="15"/>
      <c r="F23" s="18"/>
      <c r="G23" s="13"/>
      <c r="H23" s="15" t="e">
        <f t="shared" si="3"/>
        <v>#DIV/0!</v>
      </c>
      <c r="I23" s="13"/>
      <c r="J23" s="13"/>
      <c r="K23" s="15" t="e">
        <f t="shared" si="4"/>
        <v>#DIV/0!</v>
      </c>
      <c r="L23" s="13"/>
      <c r="M23" s="13"/>
      <c r="N23" s="15" t="e">
        <f t="shared" si="0"/>
        <v>#DIV/0!</v>
      </c>
      <c r="O23" s="13"/>
      <c r="P23" s="13"/>
      <c r="Q23" s="13">
        <f t="shared" si="1"/>
        <v>0</v>
      </c>
      <c r="R23" s="13"/>
      <c r="S23" s="13"/>
      <c r="T23" s="1">
        <f t="shared" si="2"/>
        <v>0</v>
      </c>
    </row>
    <row r="24" spans="1:20" ht="12.75">
      <c r="A24" s="1">
        <v>19</v>
      </c>
      <c r="B24" s="34" t="s">
        <v>86</v>
      </c>
      <c r="C24" s="13"/>
      <c r="D24" s="13"/>
      <c r="E24" s="15"/>
      <c r="F24" s="18"/>
      <c r="G24" s="13"/>
      <c r="H24" s="15" t="e">
        <f t="shared" si="3"/>
        <v>#DIV/0!</v>
      </c>
      <c r="I24" s="13"/>
      <c r="J24" s="13"/>
      <c r="K24" s="15" t="e">
        <f t="shared" si="4"/>
        <v>#DIV/0!</v>
      </c>
      <c r="L24" s="13"/>
      <c r="M24" s="13"/>
      <c r="N24" s="15" t="e">
        <f t="shared" si="0"/>
        <v>#DIV/0!</v>
      </c>
      <c r="O24" s="13">
        <v>3</v>
      </c>
      <c r="P24" s="13">
        <v>3</v>
      </c>
      <c r="Q24" s="13">
        <f>P24-O24</f>
        <v>0</v>
      </c>
      <c r="R24" s="13">
        <v>401</v>
      </c>
      <c r="S24" s="13">
        <v>465</v>
      </c>
      <c r="T24" s="1">
        <f>S24-R24</f>
        <v>64</v>
      </c>
    </row>
    <row r="25" spans="1:20" ht="12.75">
      <c r="A25" s="1">
        <v>20</v>
      </c>
      <c r="B25" s="34" t="s">
        <v>87</v>
      </c>
      <c r="C25" s="13"/>
      <c r="D25" s="13"/>
      <c r="E25" s="15"/>
      <c r="F25" s="18"/>
      <c r="G25" s="13"/>
      <c r="H25" s="15" t="e">
        <f t="shared" si="3"/>
        <v>#DIV/0!</v>
      </c>
      <c r="I25" s="13">
        <v>123</v>
      </c>
      <c r="J25" s="13">
        <v>118</v>
      </c>
      <c r="K25" s="15">
        <f t="shared" si="4"/>
        <v>95.9349593495935</v>
      </c>
      <c r="L25" s="13"/>
      <c r="M25" s="13"/>
      <c r="N25" s="15" t="e">
        <f t="shared" si="0"/>
        <v>#DIV/0!</v>
      </c>
      <c r="O25" s="13"/>
      <c r="P25" s="13">
        <v>1</v>
      </c>
      <c r="Q25" s="13">
        <f>P25-O25</f>
        <v>1</v>
      </c>
      <c r="R25" s="13"/>
      <c r="S25" s="13"/>
      <c r="T25" s="1">
        <f t="shared" si="2"/>
        <v>0</v>
      </c>
    </row>
    <row r="26" spans="1:20" ht="12.75">
      <c r="A26" s="1">
        <v>21</v>
      </c>
      <c r="B26" s="34" t="s">
        <v>88</v>
      </c>
      <c r="C26" s="13"/>
      <c r="D26" s="13"/>
      <c r="E26" s="15"/>
      <c r="F26" s="18"/>
      <c r="G26" s="13"/>
      <c r="H26" s="15" t="e">
        <f t="shared" si="3"/>
        <v>#DIV/0!</v>
      </c>
      <c r="I26" s="13"/>
      <c r="J26" s="13"/>
      <c r="K26" s="15"/>
      <c r="L26" s="13"/>
      <c r="M26" s="13"/>
      <c r="N26" s="15" t="e">
        <f t="shared" si="0"/>
        <v>#DIV/0!</v>
      </c>
      <c r="O26" s="13"/>
      <c r="P26" s="13"/>
      <c r="Q26" s="13">
        <f t="shared" si="1"/>
        <v>0</v>
      </c>
      <c r="R26" s="13">
        <v>1426</v>
      </c>
      <c r="S26" s="13">
        <v>948</v>
      </c>
      <c r="T26" s="1">
        <f t="shared" si="2"/>
        <v>-478</v>
      </c>
    </row>
    <row r="27" spans="1:20" s="11" customFormat="1" ht="12.75">
      <c r="A27" s="10">
        <v>21</v>
      </c>
      <c r="B27" s="34" t="s">
        <v>100</v>
      </c>
      <c r="C27" s="9"/>
      <c r="D27" s="9"/>
      <c r="E27" s="15"/>
      <c r="F27" s="9"/>
      <c r="G27" s="27"/>
      <c r="H27" s="9"/>
      <c r="I27" s="9"/>
      <c r="J27" s="9"/>
      <c r="K27" s="15"/>
      <c r="L27" s="9">
        <v>215</v>
      </c>
      <c r="M27" s="27">
        <v>0</v>
      </c>
      <c r="N27" s="9"/>
      <c r="O27" s="9"/>
      <c r="P27" s="9"/>
      <c r="Q27" s="9"/>
      <c r="R27" s="9">
        <v>6</v>
      </c>
      <c r="S27" s="9"/>
      <c r="T27" s="9">
        <f t="shared" si="2"/>
        <v>-6</v>
      </c>
    </row>
    <row r="28" spans="1:20" s="11" customFormat="1" ht="12.75">
      <c r="A28" s="113">
        <v>22</v>
      </c>
      <c r="B28" s="34" t="s">
        <v>141</v>
      </c>
      <c r="C28" s="9"/>
      <c r="D28" s="9"/>
      <c r="E28" s="15"/>
      <c r="F28" s="9"/>
      <c r="G28" s="27"/>
      <c r="H28" s="9"/>
      <c r="I28" s="9"/>
      <c r="J28" s="9"/>
      <c r="K28" s="15"/>
      <c r="L28" s="9"/>
      <c r="M28" s="27">
        <v>24</v>
      </c>
      <c r="N28" s="9"/>
      <c r="O28" s="9"/>
      <c r="P28" s="9"/>
      <c r="Q28" s="9"/>
      <c r="R28" s="9"/>
      <c r="S28" s="9">
        <v>24</v>
      </c>
      <c r="T28" s="9">
        <f t="shared" si="2"/>
        <v>24</v>
      </c>
    </row>
    <row r="29" spans="1:20" s="11" customFormat="1" ht="12.75">
      <c r="A29" s="113">
        <v>23</v>
      </c>
      <c r="B29" s="34" t="s">
        <v>107</v>
      </c>
      <c r="C29" s="9"/>
      <c r="D29" s="9"/>
      <c r="E29" s="15"/>
      <c r="F29" s="9"/>
      <c r="G29" s="27"/>
      <c r="H29" s="9"/>
      <c r="I29" s="9"/>
      <c r="J29" s="9"/>
      <c r="K29" s="15"/>
      <c r="L29" s="9"/>
      <c r="M29" s="27"/>
      <c r="N29" s="9"/>
      <c r="O29" s="9"/>
      <c r="P29" s="9"/>
      <c r="Q29" s="9"/>
      <c r="R29" s="9"/>
      <c r="S29" s="9"/>
      <c r="T29" s="9"/>
    </row>
    <row r="30" spans="1:20" s="11" customFormat="1" ht="12.75">
      <c r="A30" s="113">
        <v>24</v>
      </c>
      <c r="B30" s="34" t="s">
        <v>111</v>
      </c>
      <c r="C30" s="9"/>
      <c r="D30" s="9"/>
      <c r="E30" s="15"/>
      <c r="F30" s="9"/>
      <c r="G30" s="27"/>
      <c r="H30" s="9"/>
      <c r="I30" s="9"/>
      <c r="J30" s="9"/>
      <c r="K30" s="15"/>
      <c r="L30" s="9"/>
      <c r="M30" s="27"/>
      <c r="N30" s="9"/>
      <c r="O30" s="9"/>
      <c r="P30" s="9"/>
      <c r="Q30" s="9"/>
      <c r="R30" s="9"/>
      <c r="S30" s="9"/>
      <c r="T30" s="9"/>
    </row>
    <row r="31" spans="1:20" s="11" customFormat="1" ht="12.75">
      <c r="A31" s="113"/>
      <c r="B31" s="34"/>
      <c r="C31" s="9"/>
      <c r="D31" s="9"/>
      <c r="E31" s="15"/>
      <c r="F31" s="9"/>
      <c r="G31" s="27"/>
      <c r="H31" s="9"/>
      <c r="I31" s="9"/>
      <c r="J31" s="9"/>
      <c r="K31" s="15"/>
      <c r="L31" s="9"/>
      <c r="M31" s="27"/>
      <c r="N31" s="9"/>
      <c r="O31" s="9"/>
      <c r="P31" s="9"/>
      <c r="Q31" s="9"/>
      <c r="R31" s="9"/>
      <c r="S31" s="9"/>
      <c r="T31" s="9"/>
    </row>
    <row r="32" spans="1:20" ht="12.75">
      <c r="A32" s="103"/>
      <c r="B32" s="9" t="s">
        <v>89</v>
      </c>
      <c r="C32" s="49">
        <f>SUM(C6:C30)</f>
        <v>191</v>
      </c>
      <c r="D32" s="49">
        <f>SUM(D6:D30)</f>
        <v>0</v>
      </c>
      <c r="E32" s="15"/>
      <c r="F32" s="49">
        <f>SUM(F6:F30)</f>
        <v>4</v>
      </c>
      <c r="G32" s="49">
        <f>SUM(G6:G30)</f>
        <v>0</v>
      </c>
      <c r="H32" s="15"/>
      <c r="I32" s="49">
        <f>SUM(I6:I30)</f>
        <v>508</v>
      </c>
      <c r="J32" s="49">
        <f>SUM(J6:J30)</f>
        <v>466</v>
      </c>
      <c r="K32" s="15">
        <f t="shared" si="4"/>
        <v>91.73228346456693</v>
      </c>
      <c r="L32" s="49">
        <f>SUM(L6:L30)</f>
        <v>1439</v>
      </c>
      <c r="M32" s="49">
        <f>SUM(M6:M30)</f>
        <v>1753</v>
      </c>
      <c r="N32" s="59">
        <f>M32/L32*100</f>
        <v>121.82070882557332</v>
      </c>
      <c r="O32" s="49">
        <f>SUM(O6:O30)</f>
        <v>40</v>
      </c>
      <c r="P32" s="49">
        <f>SUM(P6:P30)</f>
        <v>78</v>
      </c>
      <c r="Q32" s="49">
        <f>P32-O32</f>
        <v>38</v>
      </c>
      <c r="R32" s="49">
        <f>SUM(R6:R30)</f>
        <v>2093</v>
      </c>
      <c r="S32" s="49">
        <f>SUM(S6:S31)</f>
        <v>1951</v>
      </c>
      <c r="T32" s="9">
        <f>S32-R32</f>
        <v>-142</v>
      </c>
    </row>
  </sheetData>
  <mergeCells count="13">
    <mergeCell ref="O3:T3"/>
    <mergeCell ref="O4:Q4"/>
    <mergeCell ref="R4:T4"/>
    <mergeCell ref="B1:N1"/>
    <mergeCell ref="K2:N2"/>
    <mergeCell ref="A3:A5"/>
    <mergeCell ref="C3:H3"/>
    <mergeCell ref="I3:N3"/>
    <mergeCell ref="B3:B5"/>
    <mergeCell ref="C4:E4"/>
    <mergeCell ref="F4:H4"/>
    <mergeCell ref="I4:K4"/>
    <mergeCell ref="L4:N4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workbookViewId="0" topLeftCell="A1">
      <pane xSplit="2" ySplit="1" topLeftCell="C2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A14" sqref="A14"/>
    </sheetView>
  </sheetViews>
  <sheetFormatPr defaultColWidth="9.00390625" defaultRowHeight="12.75"/>
  <cols>
    <col min="1" max="1" width="3.375" style="8" customWidth="1"/>
    <col min="2" max="2" width="17.625" style="0" customWidth="1"/>
    <col min="3" max="3" width="12.875" style="0" customWidth="1"/>
    <col min="4" max="4" width="12.00390625" style="0" customWidth="1"/>
    <col min="5" max="5" width="12.75390625" style="0" customWidth="1"/>
    <col min="6" max="6" width="10.875" style="0" customWidth="1"/>
    <col min="7" max="7" width="11.625" style="0" bestFit="1" customWidth="1"/>
    <col min="8" max="8" width="12.75390625" style="0" customWidth="1"/>
    <col min="9" max="9" width="9.75390625" style="0" customWidth="1"/>
    <col min="10" max="10" width="10.00390625" style="0" customWidth="1"/>
    <col min="11" max="11" width="13.125" style="0" customWidth="1"/>
    <col min="12" max="12" width="10.875" style="0" customWidth="1"/>
    <col min="13" max="13" width="15.00390625" style="0" customWidth="1"/>
    <col min="14" max="14" width="11.125" style="0" customWidth="1"/>
    <col min="15" max="15" width="10.875" style="0" customWidth="1"/>
    <col min="16" max="16" width="13.125" style="0" customWidth="1"/>
    <col min="17" max="17" width="17.875" style="0" customWidth="1"/>
  </cols>
  <sheetData>
    <row r="1" spans="1:18" ht="12.75">
      <c r="A1" s="310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7" ht="12.75">
      <c r="A2" s="313" t="s">
        <v>185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</row>
    <row r="3" spans="1:18" ht="12.7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19"/>
    </row>
    <row r="4" spans="1:17" ht="33.75" customHeight="1">
      <c r="A4" s="228"/>
      <c r="B4" s="118"/>
      <c r="C4" s="300" t="s">
        <v>114</v>
      </c>
      <c r="D4" s="300"/>
      <c r="E4" s="301"/>
      <c r="F4" s="299" t="s">
        <v>115</v>
      </c>
      <c r="G4" s="300"/>
      <c r="H4" s="301"/>
      <c r="I4" s="302" t="s">
        <v>116</v>
      </c>
      <c r="J4" s="303"/>
      <c r="K4" s="304"/>
      <c r="L4" s="299" t="s">
        <v>117</v>
      </c>
      <c r="M4" s="300"/>
      <c r="N4" s="301"/>
      <c r="O4" s="299" t="s">
        <v>118</v>
      </c>
      <c r="P4" s="300"/>
      <c r="Q4" s="301"/>
    </row>
    <row r="5" spans="1:17" ht="25.5">
      <c r="A5" s="308"/>
      <c r="B5" s="126" t="s">
        <v>119</v>
      </c>
      <c r="C5" s="305">
        <v>2011</v>
      </c>
      <c r="D5" s="305">
        <v>2012</v>
      </c>
      <c r="E5" s="119">
        <v>2012</v>
      </c>
      <c r="F5" s="305">
        <v>2011</v>
      </c>
      <c r="G5" s="305">
        <v>2012</v>
      </c>
      <c r="H5" s="119">
        <v>2012</v>
      </c>
      <c r="I5" s="305">
        <v>2011</v>
      </c>
      <c r="J5" s="305">
        <v>2012</v>
      </c>
      <c r="K5" s="119">
        <v>2012</v>
      </c>
      <c r="L5" s="305">
        <v>2011</v>
      </c>
      <c r="M5" s="305">
        <v>2012</v>
      </c>
      <c r="N5" s="119">
        <v>2012</v>
      </c>
      <c r="O5" s="305">
        <v>2011</v>
      </c>
      <c r="P5" s="305">
        <v>2012</v>
      </c>
      <c r="Q5" s="185">
        <v>2012</v>
      </c>
    </row>
    <row r="6" spans="1:17" ht="12.75">
      <c r="A6" s="308"/>
      <c r="B6" s="118"/>
      <c r="C6" s="306"/>
      <c r="D6" s="306"/>
      <c r="E6" s="119" t="s">
        <v>3</v>
      </c>
      <c r="F6" s="306"/>
      <c r="G6" s="306"/>
      <c r="H6" s="119" t="s">
        <v>3</v>
      </c>
      <c r="I6" s="306"/>
      <c r="J6" s="306"/>
      <c r="K6" s="119" t="s">
        <v>3</v>
      </c>
      <c r="L6" s="306"/>
      <c r="M6" s="306"/>
      <c r="N6" s="119" t="s">
        <v>3</v>
      </c>
      <c r="O6" s="306"/>
      <c r="P6" s="306"/>
      <c r="Q6" s="119" t="s">
        <v>3</v>
      </c>
    </row>
    <row r="7" spans="1:17" ht="41.25" customHeight="1">
      <c r="A7" s="309"/>
      <c r="B7" s="120"/>
      <c r="C7" s="307"/>
      <c r="D7" s="307"/>
      <c r="E7" s="119">
        <v>2011</v>
      </c>
      <c r="F7" s="307"/>
      <c r="G7" s="307"/>
      <c r="H7" s="119">
        <v>2011</v>
      </c>
      <c r="I7" s="307"/>
      <c r="J7" s="307"/>
      <c r="K7" s="119">
        <v>2011</v>
      </c>
      <c r="L7" s="307"/>
      <c r="M7" s="307"/>
      <c r="N7" s="119">
        <v>2011</v>
      </c>
      <c r="O7" s="307"/>
      <c r="P7" s="307"/>
      <c r="Q7" s="119">
        <v>2011</v>
      </c>
    </row>
    <row r="8" spans="1:17" ht="40.5" customHeight="1">
      <c r="A8" s="1">
        <v>1</v>
      </c>
      <c r="B8" s="124" t="s">
        <v>166</v>
      </c>
      <c r="C8" s="121"/>
      <c r="D8" s="122">
        <v>0</v>
      </c>
      <c r="E8" s="122">
        <v>0</v>
      </c>
      <c r="F8" s="122"/>
      <c r="G8" s="122">
        <v>0</v>
      </c>
      <c r="H8" s="122">
        <v>0</v>
      </c>
      <c r="I8" s="122"/>
      <c r="J8" s="122">
        <v>0</v>
      </c>
      <c r="K8" s="122">
        <v>0</v>
      </c>
      <c r="L8" s="122"/>
      <c r="M8" s="122">
        <v>2333.2</v>
      </c>
      <c r="N8" s="122"/>
      <c r="O8" s="122"/>
      <c r="P8" s="122">
        <v>284.162</v>
      </c>
      <c r="Q8" s="122"/>
    </row>
    <row r="9" spans="1:17" ht="52.5" customHeight="1">
      <c r="A9" s="1">
        <v>2</v>
      </c>
      <c r="B9" s="125" t="s">
        <v>120</v>
      </c>
      <c r="C9" s="121">
        <v>4457</v>
      </c>
      <c r="D9" s="122">
        <v>4464</v>
      </c>
      <c r="E9" s="122">
        <f>D9/C9*100</f>
        <v>100.15705631590757</v>
      </c>
      <c r="F9" s="121">
        <v>4457</v>
      </c>
      <c r="G9" s="122">
        <v>4464</v>
      </c>
      <c r="H9" s="122">
        <f>G9/F9*100</f>
        <v>100.15705631590757</v>
      </c>
      <c r="I9" s="121">
        <v>108.7</v>
      </c>
      <c r="J9" s="121">
        <v>109.5</v>
      </c>
      <c r="K9" s="122">
        <f>J9/I9*100</f>
        <v>100.73597056117755</v>
      </c>
      <c r="L9" s="122">
        <v>4836.7</v>
      </c>
      <c r="M9" s="122">
        <v>5610</v>
      </c>
      <c r="N9" s="122">
        <f>M9/L9*100</f>
        <v>115.98817375483283</v>
      </c>
      <c r="O9" s="122">
        <v>584.8</v>
      </c>
      <c r="P9" s="122">
        <v>709.4</v>
      </c>
      <c r="Q9" s="122">
        <f>P9/O9*100</f>
        <v>121.30642954856361</v>
      </c>
    </row>
    <row r="10" spans="1:17" ht="52.5" customHeight="1">
      <c r="A10" s="1">
        <v>3</v>
      </c>
      <c r="B10" s="125" t="s">
        <v>149</v>
      </c>
      <c r="C10" s="121"/>
      <c r="D10" s="122"/>
      <c r="E10" s="122"/>
      <c r="F10" s="121"/>
      <c r="G10" s="122"/>
      <c r="H10" s="122"/>
      <c r="I10" s="121"/>
      <c r="J10" s="121"/>
      <c r="K10" s="122"/>
      <c r="L10" s="122"/>
      <c r="M10" s="122"/>
      <c r="N10" s="122"/>
      <c r="O10" s="122"/>
      <c r="P10" s="122"/>
      <c r="Q10" s="122"/>
    </row>
    <row r="11" spans="1:17" ht="38.25">
      <c r="A11" s="1">
        <v>4</v>
      </c>
      <c r="B11" s="125" t="s">
        <v>144</v>
      </c>
      <c r="C11" s="121">
        <v>64200.8</v>
      </c>
      <c r="D11" s="122">
        <v>69360.5</v>
      </c>
      <c r="E11" s="122">
        <f>D11/C11*100</f>
        <v>108.03681574061382</v>
      </c>
      <c r="F11" s="121">
        <v>63742</v>
      </c>
      <c r="G11" s="122">
        <v>68952.996</v>
      </c>
      <c r="H11" s="122">
        <f>G11/F11*100</f>
        <v>108.17513727212827</v>
      </c>
      <c r="I11" s="122">
        <v>147.7</v>
      </c>
      <c r="J11" s="122">
        <v>154.8</v>
      </c>
      <c r="K11" s="122">
        <f>J11/I11*100</f>
        <v>104.80704129993231</v>
      </c>
      <c r="L11" s="123">
        <v>1750.2</v>
      </c>
      <c r="M11" s="123">
        <v>3498</v>
      </c>
      <c r="N11" s="122">
        <f>M11/L11*100</f>
        <v>199.86287281453548</v>
      </c>
      <c r="O11" s="122">
        <v>908.4</v>
      </c>
      <c r="P11" s="122">
        <v>909.3</v>
      </c>
      <c r="Q11" s="122">
        <f>P11/O11*100</f>
        <v>100.09907529722588</v>
      </c>
    </row>
    <row r="12" spans="1:17" ht="37.5" customHeight="1">
      <c r="A12" s="1">
        <v>5</v>
      </c>
      <c r="B12" s="125" t="s">
        <v>140</v>
      </c>
      <c r="C12" s="121"/>
      <c r="D12" s="122">
        <v>0</v>
      </c>
      <c r="E12" s="122"/>
      <c r="F12" s="121"/>
      <c r="G12" s="122">
        <v>0</v>
      </c>
      <c r="H12" s="122"/>
      <c r="I12" s="122"/>
      <c r="J12" s="122">
        <v>0</v>
      </c>
      <c r="K12" s="122"/>
      <c r="L12" s="123">
        <v>0.1</v>
      </c>
      <c r="M12" s="123">
        <v>162.8</v>
      </c>
      <c r="N12" s="122"/>
      <c r="O12" s="122">
        <v>21.1</v>
      </c>
      <c r="P12" s="122">
        <v>0</v>
      </c>
      <c r="Q12" s="122"/>
    </row>
    <row r="13" spans="1:17" ht="37.5" customHeight="1">
      <c r="A13" s="1">
        <v>6</v>
      </c>
      <c r="B13" s="125" t="s">
        <v>169</v>
      </c>
      <c r="C13" s="121"/>
      <c r="D13" s="122">
        <v>0</v>
      </c>
      <c r="E13" s="122"/>
      <c r="F13" s="121"/>
      <c r="G13" s="122">
        <v>0</v>
      </c>
      <c r="H13" s="122"/>
      <c r="I13" s="122"/>
      <c r="J13" s="122">
        <v>0</v>
      </c>
      <c r="K13" s="122"/>
      <c r="L13" s="123"/>
      <c r="M13" s="123">
        <v>36.2</v>
      </c>
      <c r="N13" s="122"/>
      <c r="O13" s="122"/>
      <c r="P13" s="122">
        <v>40.85</v>
      </c>
      <c r="Q13" s="122"/>
    </row>
    <row r="14" spans="1:17" ht="22.5" customHeight="1">
      <c r="A14" s="1"/>
      <c r="B14" s="192" t="s">
        <v>121</v>
      </c>
      <c r="C14" s="193">
        <f>SUM(C8:C11)</f>
        <v>68657.8</v>
      </c>
      <c r="D14" s="193">
        <f>SUM(D8:D13)</f>
        <v>73824.5</v>
      </c>
      <c r="E14" s="193">
        <f>D14/C14*100</f>
        <v>107.52529210082467</v>
      </c>
      <c r="F14" s="194">
        <f>SUM(F8:F11)</f>
        <v>68199</v>
      </c>
      <c r="G14" s="194">
        <f>SUM(G8:G13)</f>
        <v>73416.996</v>
      </c>
      <c r="H14" s="193">
        <f>G14/F14*100</f>
        <v>107.65113271455593</v>
      </c>
      <c r="I14" s="193">
        <v>144.3</v>
      </c>
      <c r="J14" s="193">
        <v>147</v>
      </c>
      <c r="K14" s="193">
        <f>J14/I14*100</f>
        <v>101.87110187110187</v>
      </c>
      <c r="L14" s="193">
        <f>SUM(L8:L11)</f>
        <v>6586.9</v>
      </c>
      <c r="M14" s="193">
        <f>SUM(M8:M12)</f>
        <v>11604</v>
      </c>
      <c r="N14" s="193">
        <f>M14/L14*100</f>
        <v>176.16784830496897</v>
      </c>
      <c r="O14" s="193">
        <f>SUM(O8:O13)</f>
        <v>1514.2999999999997</v>
      </c>
      <c r="P14" s="193">
        <f>SUM(P8:P13)</f>
        <v>1943.7119999999998</v>
      </c>
      <c r="Q14" s="193">
        <f>P14/O14*100</f>
        <v>128.35712870633296</v>
      </c>
    </row>
    <row r="15" spans="1:18" ht="12.75">
      <c r="A15" s="260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117"/>
    </row>
    <row r="16" spans="1:18" ht="12.75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117"/>
    </row>
    <row r="27" ht="12.75">
      <c r="S27" t="s">
        <v>122</v>
      </c>
    </row>
  </sheetData>
  <mergeCells count="19">
    <mergeCell ref="A4:A7"/>
    <mergeCell ref="A1:R1"/>
    <mergeCell ref="A15:Q16"/>
    <mergeCell ref="A2:Q3"/>
    <mergeCell ref="O5:O7"/>
    <mergeCell ref="P5:P7"/>
    <mergeCell ref="I5:I7"/>
    <mergeCell ref="J5:J7"/>
    <mergeCell ref="L5:L7"/>
    <mergeCell ref="M5:M7"/>
    <mergeCell ref="C5:C7"/>
    <mergeCell ref="D5:D7"/>
    <mergeCell ref="F5:F7"/>
    <mergeCell ref="G5:G7"/>
    <mergeCell ref="O4:Q4"/>
    <mergeCell ref="C4:E4"/>
    <mergeCell ref="F4:H4"/>
    <mergeCell ref="I4:K4"/>
    <mergeCell ref="L4:N4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="75" zoomScaleNormal="65" zoomScaleSheetLayoutView="75" workbookViewId="0" topLeftCell="B1">
      <pane xSplit="1" ySplit="6" topLeftCell="C16" activePane="bottomRight" state="frozen"/>
      <selection pane="topLeft" activeCell="A1" sqref="A1:M31"/>
      <selection pane="topRight" activeCell="A1" sqref="A1:M31"/>
      <selection pane="bottomLeft" activeCell="A1" sqref="A1:M31"/>
      <selection pane="bottomRight" activeCell="E42" sqref="E42"/>
    </sheetView>
  </sheetViews>
  <sheetFormatPr defaultColWidth="9.00390625" defaultRowHeight="12.75"/>
  <cols>
    <col min="1" max="1" width="4.00390625" style="8" customWidth="1"/>
    <col min="2" max="2" width="35.625" style="0" bestFit="1" customWidth="1"/>
    <col min="3" max="3" width="9.25390625" style="0" customWidth="1"/>
    <col min="4" max="4" width="10.125" style="0" hidden="1" customWidth="1"/>
    <col min="5" max="5" width="10.00390625" style="0" customWidth="1"/>
    <col min="6" max="6" width="10.375" style="0" customWidth="1"/>
    <col min="7" max="7" width="10.75390625" style="0" customWidth="1"/>
    <col min="8" max="17" width="9.25390625" style="0" bestFit="1" customWidth="1"/>
    <col min="18" max="18" width="9.75390625" style="0" bestFit="1" customWidth="1"/>
    <col min="19" max="20" width="9.25390625" style="0" bestFit="1" customWidth="1"/>
    <col min="21" max="21" width="11.75390625" style="0" customWidth="1"/>
    <col min="22" max="22" width="11.125" style="0" bestFit="1" customWidth="1"/>
  </cols>
  <sheetData>
    <row r="1" spans="2:23" ht="15.75">
      <c r="B1" s="234" t="s">
        <v>174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2:23" ht="16.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230"/>
      <c r="T2" s="230"/>
      <c r="U2" s="230"/>
      <c r="V2" s="230"/>
      <c r="W2" s="230"/>
    </row>
    <row r="3" spans="1:23" ht="15.75">
      <c r="A3" s="227" t="s">
        <v>38</v>
      </c>
      <c r="B3" s="253" t="s">
        <v>73</v>
      </c>
      <c r="C3" s="248" t="s">
        <v>6</v>
      </c>
      <c r="D3" s="249"/>
      <c r="E3" s="249"/>
      <c r="F3" s="249"/>
      <c r="G3" s="250"/>
      <c r="H3" s="248" t="s">
        <v>7</v>
      </c>
      <c r="I3" s="249"/>
      <c r="J3" s="249"/>
      <c r="K3" s="250"/>
      <c r="L3" s="248" t="s">
        <v>8</v>
      </c>
      <c r="M3" s="249"/>
      <c r="N3" s="249"/>
      <c r="O3" s="250"/>
      <c r="P3" s="248" t="s">
        <v>9</v>
      </c>
      <c r="Q3" s="249"/>
      <c r="R3" s="251"/>
      <c r="S3" s="252"/>
      <c r="T3" s="248" t="s">
        <v>10</v>
      </c>
      <c r="U3" s="249"/>
      <c r="V3" s="251"/>
      <c r="W3" s="252"/>
    </row>
    <row r="4" spans="1:23" ht="15.75">
      <c r="A4" s="228"/>
      <c r="B4" s="232"/>
      <c r="C4" s="235" t="s">
        <v>123</v>
      </c>
      <c r="D4" s="224" t="s">
        <v>102</v>
      </c>
      <c r="E4" s="235" t="s">
        <v>151</v>
      </c>
      <c r="F4" s="144" t="s">
        <v>152</v>
      </c>
      <c r="G4" s="143" t="s">
        <v>152</v>
      </c>
      <c r="H4" s="235" t="s">
        <v>123</v>
      </c>
      <c r="I4" s="235" t="s">
        <v>151</v>
      </c>
      <c r="J4" s="144" t="s">
        <v>152</v>
      </c>
      <c r="K4" s="143" t="s">
        <v>152</v>
      </c>
      <c r="L4" s="235" t="s">
        <v>123</v>
      </c>
      <c r="M4" s="235" t="s">
        <v>151</v>
      </c>
      <c r="N4" s="144" t="s">
        <v>152</v>
      </c>
      <c r="O4" s="143" t="s">
        <v>152</v>
      </c>
      <c r="P4" s="235" t="s">
        <v>123</v>
      </c>
      <c r="Q4" s="235" t="s">
        <v>151</v>
      </c>
      <c r="R4" s="144" t="s">
        <v>152</v>
      </c>
      <c r="S4" s="143" t="s">
        <v>152</v>
      </c>
      <c r="T4" s="235" t="s">
        <v>123</v>
      </c>
      <c r="U4" s="235" t="s">
        <v>151</v>
      </c>
      <c r="V4" s="144" t="s">
        <v>152</v>
      </c>
      <c r="W4" s="143" t="s">
        <v>152</v>
      </c>
    </row>
    <row r="5" spans="1:23" ht="15.75">
      <c r="A5" s="228"/>
      <c r="B5" s="233"/>
      <c r="C5" s="236"/>
      <c r="D5" s="225"/>
      <c r="E5" s="236"/>
      <c r="F5" s="145" t="s">
        <v>3</v>
      </c>
      <c r="G5" s="141" t="s">
        <v>11</v>
      </c>
      <c r="H5" s="236"/>
      <c r="I5" s="236"/>
      <c r="J5" s="145" t="s">
        <v>3</v>
      </c>
      <c r="K5" s="141" t="s">
        <v>11</v>
      </c>
      <c r="L5" s="236"/>
      <c r="M5" s="236"/>
      <c r="N5" s="145" t="s">
        <v>3</v>
      </c>
      <c r="O5" s="141" t="s">
        <v>11</v>
      </c>
      <c r="P5" s="236"/>
      <c r="Q5" s="236"/>
      <c r="R5" s="145" t="s">
        <v>3</v>
      </c>
      <c r="S5" s="141" t="s">
        <v>11</v>
      </c>
      <c r="T5" s="236"/>
      <c r="U5" s="236"/>
      <c r="V5" s="145" t="s">
        <v>3</v>
      </c>
      <c r="W5" s="141" t="s">
        <v>11</v>
      </c>
    </row>
    <row r="6" spans="1:23" ht="15.75">
      <c r="A6" s="229"/>
      <c r="B6" s="146"/>
      <c r="C6" s="237"/>
      <c r="D6" s="226"/>
      <c r="E6" s="237"/>
      <c r="F6" s="147" t="s">
        <v>153</v>
      </c>
      <c r="G6" s="142" t="s">
        <v>153</v>
      </c>
      <c r="H6" s="237"/>
      <c r="I6" s="237"/>
      <c r="J6" s="147" t="s">
        <v>153</v>
      </c>
      <c r="K6" s="142">
        <v>2011</v>
      </c>
      <c r="L6" s="237"/>
      <c r="M6" s="237"/>
      <c r="N6" s="147" t="s">
        <v>153</v>
      </c>
      <c r="O6" s="142" t="s">
        <v>153</v>
      </c>
      <c r="P6" s="237"/>
      <c r="Q6" s="237"/>
      <c r="R6" s="147" t="s">
        <v>153</v>
      </c>
      <c r="S6" s="142" t="s">
        <v>153</v>
      </c>
      <c r="T6" s="237"/>
      <c r="U6" s="237"/>
      <c r="V6" s="147" t="s">
        <v>153</v>
      </c>
      <c r="W6" s="142" t="s">
        <v>153</v>
      </c>
    </row>
    <row r="7" spans="1:23" ht="19.5" customHeight="1">
      <c r="A7" s="1">
        <v>1</v>
      </c>
      <c r="B7" s="146" t="s">
        <v>74</v>
      </c>
      <c r="C7" s="163">
        <v>153.9</v>
      </c>
      <c r="D7" s="164">
        <f>I7+M7+Q7+U7</f>
        <v>133.7</v>
      </c>
      <c r="E7" s="163">
        <v>133.7</v>
      </c>
      <c r="F7" s="138">
        <f aca="true" t="shared" si="0" ref="F7:F27">E7/C7*100</f>
        <v>86.87459389213774</v>
      </c>
      <c r="G7" s="135">
        <f aca="true" t="shared" si="1" ref="G7:G31">E7-C7</f>
        <v>-20.200000000000017</v>
      </c>
      <c r="H7" s="136">
        <v>75.6</v>
      </c>
      <c r="I7" s="136">
        <v>65.8</v>
      </c>
      <c r="J7" s="165">
        <f>I7/H7*100</f>
        <v>87.03703703703704</v>
      </c>
      <c r="K7" s="166">
        <f>I7-H7</f>
        <v>-9.799999999999997</v>
      </c>
      <c r="L7" s="136">
        <v>78.3</v>
      </c>
      <c r="M7" s="136">
        <v>67.9</v>
      </c>
      <c r="N7" s="165">
        <f>M7/L7*100</f>
        <v>86.71775223499363</v>
      </c>
      <c r="O7" s="166">
        <f>M7-L7</f>
        <v>-10.399999999999991</v>
      </c>
      <c r="P7" s="167"/>
      <c r="Q7" s="167"/>
      <c r="R7" s="138">
        <v>0</v>
      </c>
      <c r="S7" s="135">
        <f>Q7-P7</f>
        <v>0</v>
      </c>
      <c r="T7" s="167"/>
      <c r="U7" s="168"/>
      <c r="V7" s="163" t="e">
        <f aca="true" t="shared" si="2" ref="V7:V26">U7/T7*100</f>
        <v>#DIV/0!</v>
      </c>
      <c r="W7" s="169">
        <f>U7-T7</f>
        <v>0</v>
      </c>
    </row>
    <row r="8" spans="1:23" ht="19.5" customHeight="1">
      <c r="A8" s="1">
        <v>2</v>
      </c>
      <c r="B8" s="146" t="s">
        <v>103</v>
      </c>
      <c r="C8" s="163">
        <v>93</v>
      </c>
      <c r="D8" s="164">
        <f aca="true" t="shared" si="3" ref="D8:D37">I8+M8+Q8+U8</f>
        <v>0</v>
      </c>
      <c r="E8" s="163">
        <v>0</v>
      </c>
      <c r="F8" s="138">
        <f t="shared" si="0"/>
        <v>0</v>
      </c>
      <c r="G8" s="137">
        <f t="shared" si="1"/>
        <v>-93</v>
      </c>
      <c r="H8" s="136">
        <v>93</v>
      </c>
      <c r="I8" s="136"/>
      <c r="J8" s="138">
        <f aca="true" t="shared" si="4" ref="J8:J26">I8/H8*100</f>
        <v>0</v>
      </c>
      <c r="K8" s="136">
        <f aca="true" t="shared" si="5" ref="K8:K26">I8-H8</f>
        <v>-93</v>
      </c>
      <c r="L8" s="136"/>
      <c r="M8" s="136"/>
      <c r="N8" s="138" t="e">
        <f aca="true" t="shared" si="6" ref="N8:N27">M8/L8*100</f>
        <v>#DIV/0!</v>
      </c>
      <c r="O8" s="136">
        <f aca="true" t="shared" si="7" ref="O8:O27">M8-L8</f>
        <v>0</v>
      </c>
      <c r="P8" s="167"/>
      <c r="Q8" s="167"/>
      <c r="R8" s="138">
        <v>0</v>
      </c>
      <c r="S8" s="137">
        <f aca="true" t="shared" si="8" ref="S8:S26">Q8-P8</f>
        <v>0</v>
      </c>
      <c r="T8" s="167"/>
      <c r="U8" s="168"/>
      <c r="V8" s="163" t="e">
        <f t="shared" si="2"/>
        <v>#DIV/0!</v>
      </c>
      <c r="W8" s="163">
        <f aca="true" t="shared" si="9" ref="W8:W26">U8-T8</f>
        <v>0</v>
      </c>
    </row>
    <row r="9" spans="1:23" ht="19.5" customHeight="1">
      <c r="A9" s="1">
        <v>3</v>
      </c>
      <c r="B9" s="146" t="s">
        <v>90</v>
      </c>
      <c r="C9" s="163">
        <v>28.5</v>
      </c>
      <c r="D9" s="164">
        <v>27.3</v>
      </c>
      <c r="E9" s="163">
        <v>27.3</v>
      </c>
      <c r="F9" s="138">
        <f t="shared" si="0"/>
        <v>95.78947368421052</v>
      </c>
      <c r="G9" s="137">
        <f t="shared" si="1"/>
        <v>-1.1999999999999993</v>
      </c>
      <c r="H9" s="136">
        <v>19.8</v>
      </c>
      <c r="I9" s="136">
        <v>18</v>
      </c>
      <c r="J9" s="138">
        <f t="shared" si="4"/>
        <v>90.9090909090909</v>
      </c>
      <c r="K9" s="136">
        <f t="shared" si="5"/>
        <v>-1.8000000000000007</v>
      </c>
      <c r="L9" s="136">
        <v>8.7</v>
      </c>
      <c r="M9" s="136">
        <v>9.3</v>
      </c>
      <c r="N9" s="138">
        <f t="shared" si="6"/>
        <v>106.89655172413795</v>
      </c>
      <c r="O9" s="136">
        <f t="shared" si="7"/>
        <v>0.6000000000000014</v>
      </c>
      <c r="P9" s="167"/>
      <c r="Q9" s="167"/>
      <c r="R9" s="138" t="e">
        <f>Q9/P9*100</f>
        <v>#DIV/0!</v>
      </c>
      <c r="S9" s="137">
        <f t="shared" si="8"/>
        <v>0</v>
      </c>
      <c r="T9" s="167"/>
      <c r="U9" s="168"/>
      <c r="V9" s="163">
        <v>0</v>
      </c>
      <c r="W9" s="163">
        <f t="shared" si="9"/>
        <v>0</v>
      </c>
    </row>
    <row r="10" spans="1:23" ht="19.5" customHeight="1">
      <c r="A10" s="1">
        <v>4</v>
      </c>
      <c r="B10" s="146" t="s">
        <v>75</v>
      </c>
      <c r="C10" s="163">
        <v>10.6</v>
      </c>
      <c r="D10" s="164">
        <f t="shared" si="3"/>
        <v>6.1850000000000005</v>
      </c>
      <c r="E10" s="163">
        <v>6.185</v>
      </c>
      <c r="F10" s="138">
        <f t="shared" si="0"/>
        <v>58.34905660377358</v>
      </c>
      <c r="G10" s="137">
        <f t="shared" si="1"/>
        <v>-4.415</v>
      </c>
      <c r="H10" s="136">
        <v>3.75</v>
      </c>
      <c r="I10" s="136">
        <v>4.046</v>
      </c>
      <c r="J10" s="138">
        <f t="shared" si="4"/>
        <v>107.89333333333333</v>
      </c>
      <c r="K10" s="136">
        <f t="shared" si="5"/>
        <v>0.29600000000000026</v>
      </c>
      <c r="L10" s="136">
        <v>6.82</v>
      </c>
      <c r="M10" s="136">
        <v>2.139</v>
      </c>
      <c r="N10" s="138">
        <f t="shared" si="6"/>
        <v>31.36363636363636</v>
      </c>
      <c r="O10" s="136">
        <f t="shared" si="7"/>
        <v>-4.681000000000001</v>
      </c>
      <c r="P10" s="167"/>
      <c r="Q10" s="167"/>
      <c r="R10" s="138" t="e">
        <f>Q10/P10*100</f>
        <v>#DIV/0!</v>
      </c>
      <c r="S10" s="137">
        <f t="shared" si="8"/>
        <v>0</v>
      </c>
      <c r="T10" s="167"/>
      <c r="U10" s="168"/>
      <c r="V10" s="163" t="e">
        <f t="shared" si="2"/>
        <v>#DIV/0!</v>
      </c>
      <c r="W10" s="163">
        <f t="shared" si="9"/>
        <v>0</v>
      </c>
    </row>
    <row r="11" spans="1:23" ht="19.5" customHeight="1">
      <c r="A11" s="1">
        <v>5</v>
      </c>
      <c r="B11" s="146" t="s">
        <v>76</v>
      </c>
      <c r="C11" s="163">
        <v>0.4</v>
      </c>
      <c r="D11" s="186">
        <f t="shared" si="3"/>
        <v>9.1</v>
      </c>
      <c r="E11" s="170">
        <v>9.1</v>
      </c>
      <c r="F11" s="138">
        <f t="shared" si="0"/>
        <v>2274.9999999999995</v>
      </c>
      <c r="G11" s="137">
        <f t="shared" si="1"/>
        <v>8.7</v>
      </c>
      <c r="H11" s="136"/>
      <c r="I11" s="136"/>
      <c r="J11" s="138" t="e">
        <f t="shared" si="4"/>
        <v>#DIV/0!</v>
      </c>
      <c r="K11" s="136">
        <f t="shared" si="5"/>
        <v>0</v>
      </c>
      <c r="L11" s="136">
        <v>0.4</v>
      </c>
      <c r="M11" s="136">
        <v>6.7</v>
      </c>
      <c r="N11" s="138">
        <f t="shared" si="6"/>
        <v>1675</v>
      </c>
      <c r="O11" s="136">
        <f t="shared" si="7"/>
        <v>6.3</v>
      </c>
      <c r="P11" s="167"/>
      <c r="Q11" s="167"/>
      <c r="R11" s="138">
        <v>0</v>
      </c>
      <c r="S11" s="137">
        <f t="shared" si="8"/>
        <v>0</v>
      </c>
      <c r="T11" s="167"/>
      <c r="U11" s="171">
        <v>2.4</v>
      </c>
      <c r="V11" s="163" t="e">
        <f t="shared" si="2"/>
        <v>#DIV/0!</v>
      </c>
      <c r="W11" s="163">
        <f t="shared" si="9"/>
        <v>2.4</v>
      </c>
    </row>
    <row r="12" spans="1:23" ht="19.5" customHeight="1">
      <c r="A12" s="1">
        <v>6</v>
      </c>
      <c r="B12" s="146" t="s">
        <v>135</v>
      </c>
      <c r="C12" s="163">
        <v>22.4</v>
      </c>
      <c r="D12" s="164">
        <f t="shared" si="3"/>
        <v>14.33</v>
      </c>
      <c r="E12" s="163">
        <v>14.33</v>
      </c>
      <c r="F12" s="138">
        <f t="shared" si="0"/>
        <v>63.973214285714285</v>
      </c>
      <c r="G12" s="172">
        <f t="shared" si="1"/>
        <v>-8.069999999999999</v>
      </c>
      <c r="H12" s="136">
        <v>18.88</v>
      </c>
      <c r="I12" s="136">
        <v>12.39</v>
      </c>
      <c r="J12" s="138">
        <f t="shared" si="4"/>
        <v>65.62500000000001</v>
      </c>
      <c r="K12" s="136">
        <f t="shared" si="5"/>
        <v>-6.489999999999998</v>
      </c>
      <c r="L12" s="136">
        <v>2.53</v>
      </c>
      <c r="M12" s="136">
        <v>1.52</v>
      </c>
      <c r="N12" s="138">
        <f t="shared" si="6"/>
        <v>60.07905138339922</v>
      </c>
      <c r="O12" s="136">
        <f t="shared" si="7"/>
        <v>-1.0099999999999998</v>
      </c>
      <c r="P12" s="136"/>
      <c r="Q12" s="136"/>
      <c r="R12" s="138" t="e">
        <f>Q12/P12*100</f>
        <v>#DIV/0!</v>
      </c>
      <c r="S12" s="137">
        <f t="shared" si="8"/>
        <v>0</v>
      </c>
      <c r="T12" s="167">
        <v>1</v>
      </c>
      <c r="U12" s="168">
        <v>0.42</v>
      </c>
      <c r="V12" s="163">
        <v>0</v>
      </c>
      <c r="W12" s="163">
        <f t="shared" si="9"/>
        <v>-0.5800000000000001</v>
      </c>
    </row>
    <row r="13" spans="1:23" ht="19.5" customHeight="1">
      <c r="A13" s="1">
        <v>7</v>
      </c>
      <c r="B13" s="146" t="s">
        <v>77</v>
      </c>
      <c r="C13" s="163">
        <v>2.4</v>
      </c>
      <c r="D13" s="186">
        <v>0.5</v>
      </c>
      <c r="E13" s="188">
        <v>0.478</v>
      </c>
      <c r="F13" s="138">
        <f t="shared" si="0"/>
        <v>19.916666666666664</v>
      </c>
      <c r="G13" s="137">
        <f t="shared" si="1"/>
        <v>-1.922</v>
      </c>
      <c r="H13" s="136"/>
      <c r="I13" s="136">
        <v>0.418</v>
      </c>
      <c r="J13" s="138" t="e">
        <f t="shared" si="4"/>
        <v>#DIV/0!</v>
      </c>
      <c r="K13" s="136">
        <f t="shared" si="5"/>
        <v>0.418</v>
      </c>
      <c r="L13" s="136">
        <v>2.383</v>
      </c>
      <c r="M13" s="136"/>
      <c r="N13" s="138">
        <f t="shared" si="6"/>
        <v>0</v>
      </c>
      <c r="O13" s="136">
        <f t="shared" si="7"/>
        <v>-2.383</v>
      </c>
      <c r="P13" s="136"/>
      <c r="Q13" s="136"/>
      <c r="R13" s="138">
        <v>0</v>
      </c>
      <c r="S13" s="137">
        <f t="shared" si="8"/>
        <v>0</v>
      </c>
      <c r="T13" s="167"/>
      <c r="U13" s="168">
        <v>0.06</v>
      </c>
      <c r="V13" s="163">
        <v>0</v>
      </c>
      <c r="W13" s="163">
        <f t="shared" si="9"/>
        <v>0.06</v>
      </c>
    </row>
    <row r="14" spans="1:23" ht="19.5" customHeight="1">
      <c r="A14" s="1">
        <v>8</v>
      </c>
      <c r="B14" s="146" t="s">
        <v>78</v>
      </c>
      <c r="C14" s="163">
        <v>60.3</v>
      </c>
      <c r="D14" s="186">
        <f t="shared" si="3"/>
        <v>30</v>
      </c>
      <c r="E14" s="188">
        <v>30</v>
      </c>
      <c r="F14" s="138">
        <f t="shared" si="0"/>
        <v>49.75124378109453</v>
      </c>
      <c r="G14" s="137">
        <f t="shared" si="1"/>
        <v>-30.299999999999997</v>
      </c>
      <c r="H14" s="136">
        <v>59.56</v>
      </c>
      <c r="I14" s="136">
        <v>30</v>
      </c>
      <c r="J14" s="138">
        <f t="shared" si="4"/>
        <v>50.36937541974479</v>
      </c>
      <c r="K14" s="136">
        <f t="shared" si="5"/>
        <v>-29.560000000000002</v>
      </c>
      <c r="L14" s="136"/>
      <c r="M14" s="136"/>
      <c r="N14" s="138" t="e">
        <f t="shared" si="6"/>
        <v>#DIV/0!</v>
      </c>
      <c r="O14" s="136">
        <f t="shared" si="7"/>
        <v>0</v>
      </c>
      <c r="P14" s="136"/>
      <c r="Q14" s="136"/>
      <c r="R14" s="138">
        <v>0</v>
      </c>
      <c r="S14" s="137">
        <f t="shared" si="8"/>
        <v>0</v>
      </c>
      <c r="T14" s="167"/>
      <c r="U14" s="168"/>
      <c r="V14" s="163" t="e">
        <f t="shared" si="2"/>
        <v>#DIV/0!</v>
      </c>
      <c r="W14" s="163">
        <f t="shared" si="9"/>
        <v>0</v>
      </c>
    </row>
    <row r="15" spans="1:23" ht="19.5" customHeight="1">
      <c r="A15" s="1">
        <v>10</v>
      </c>
      <c r="B15" s="146" t="s">
        <v>79</v>
      </c>
      <c r="C15" s="163">
        <v>22.3</v>
      </c>
      <c r="D15" s="164">
        <f t="shared" si="3"/>
        <v>25.13</v>
      </c>
      <c r="E15" s="188">
        <v>25.13</v>
      </c>
      <c r="F15" s="138">
        <f t="shared" si="0"/>
        <v>112.69058295964125</v>
      </c>
      <c r="G15" s="137">
        <f t="shared" si="1"/>
        <v>2.8299999999999983</v>
      </c>
      <c r="H15" s="136">
        <v>22.34</v>
      </c>
      <c r="I15" s="136">
        <v>25.13</v>
      </c>
      <c r="J15" s="138">
        <f t="shared" si="4"/>
        <v>112.48880931065352</v>
      </c>
      <c r="K15" s="136">
        <f t="shared" si="5"/>
        <v>2.789999999999999</v>
      </c>
      <c r="L15" s="136"/>
      <c r="M15" s="136"/>
      <c r="N15" s="138" t="e">
        <f t="shared" si="6"/>
        <v>#DIV/0!</v>
      </c>
      <c r="O15" s="136">
        <f t="shared" si="7"/>
        <v>0</v>
      </c>
      <c r="P15" s="136"/>
      <c r="Q15" s="136"/>
      <c r="R15" s="138">
        <v>0</v>
      </c>
      <c r="S15" s="137">
        <f t="shared" si="8"/>
        <v>0</v>
      </c>
      <c r="T15" s="136"/>
      <c r="U15" s="138"/>
      <c r="V15" s="163" t="e">
        <f t="shared" si="2"/>
        <v>#DIV/0!</v>
      </c>
      <c r="W15" s="163">
        <f t="shared" si="9"/>
        <v>0</v>
      </c>
    </row>
    <row r="16" spans="1:23" ht="19.5" customHeight="1">
      <c r="A16" s="1">
        <v>12</v>
      </c>
      <c r="B16" s="146" t="s">
        <v>81</v>
      </c>
      <c r="C16" s="163">
        <v>0.2</v>
      </c>
      <c r="D16" s="164">
        <f t="shared" si="3"/>
        <v>2.64</v>
      </c>
      <c r="E16" s="188">
        <v>2.64</v>
      </c>
      <c r="F16" s="138">
        <f t="shared" si="0"/>
        <v>1320</v>
      </c>
      <c r="G16" s="137">
        <f t="shared" si="1"/>
        <v>2.44</v>
      </c>
      <c r="H16" s="136">
        <v>0.16</v>
      </c>
      <c r="I16" s="136">
        <v>2.64</v>
      </c>
      <c r="J16" s="138">
        <f t="shared" si="4"/>
        <v>1650</v>
      </c>
      <c r="K16" s="136">
        <f t="shared" si="5"/>
        <v>2.48</v>
      </c>
      <c r="L16" s="136"/>
      <c r="M16" s="136"/>
      <c r="N16" s="138" t="e">
        <f t="shared" si="6"/>
        <v>#DIV/0!</v>
      </c>
      <c r="O16" s="136">
        <f t="shared" si="7"/>
        <v>0</v>
      </c>
      <c r="P16" s="136"/>
      <c r="Q16" s="136"/>
      <c r="R16" s="138" t="e">
        <f>Q16/P16*100</f>
        <v>#DIV/0!</v>
      </c>
      <c r="S16" s="137">
        <f t="shared" si="8"/>
        <v>0</v>
      </c>
      <c r="T16" s="136"/>
      <c r="U16" s="138"/>
      <c r="V16" s="163">
        <v>0</v>
      </c>
      <c r="W16" s="138">
        <f t="shared" si="9"/>
        <v>0</v>
      </c>
    </row>
    <row r="17" spans="1:23" ht="19.5" customHeight="1">
      <c r="A17" s="1">
        <v>13</v>
      </c>
      <c r="B17" s="146" t="s">
        <v>82</v>
      </c>
      <c r="C17" s="163">
        <v>15.3</v>
      </c>
      <c r="D17" s="164">
        <f t="shared" si="3"/>
        <v>29.1</v>
      </c>
      <c r="E17" s="188">
        <v>29.1</v>
      </c>
      <c r="F17" s="138">
        <f t="shared" si="0"/>
        <v>190.19607843137254</v>
      </c>
      <c r="G17" s="137">
        <f t="shared" si="1"/>
        <v>13.8</v>
      </c>
      <c r="H17" s="136">
        <v>8.8</v>
      </c>
      <c r="I17" s="136">
        <v>23.3</v>
      </c>
      <c r="J17" s="138">
        <f t="shared" si="4"/>
        <v>264.77272727272725</v>
      </c>
      <c r="K17" s="136">
        <f t="shared" si="5"/>
        <v>14.5</v>
      </c>
      <c r="L17" s="136">
        <v>5.8</v>
      </c>
      <c r="M17" s="136"/>
      <c r="N17" s="138">
        <f t="shared" si="6"/>
        <v>0</v>
      </c>
      <c r="O17" s="136">
        <f t="shared" si="7"/>
        <v>-5.8</v>
      </c>
      <c r="P17" s="136"/>
      <c r="Q17" s="136"/>
      <c r="R17" s="138">
        <v>0</v>
      </c>
      <c r="S17" s="137">
        <f t="shared" si="8"/>
        <v>0</v>
      </c>
      <c r="T17" s="136">
        <v>0.7</v>
      </c>
      <c r="U17" s="138">
        <v>5.8</v>
      </c>
      <c r="V17" s="163">
        <f t="shared" si="2"/>
        <v>828.5714285714287</v>
      </c>
      <c r="W17" s="163">
        <f t="shared" si="9"/>
        <v>5.1</v>
      </c>
    </row>
    <row r="18" spans="1:23" ht="19.5" customHeight="1">
      <c r="A18" s="1"/>
      <c r="B18" s="146" t="s">
        <v>150</v>
      </c>
      <c r="C18" s="163"/>
      <c r="D18" s="164">
        <f t="shared" si="3"/>
        <v>23.6</v>
      </c>
      <c r="E18" s="188">
        <v>23.6</v>
      </c>
      <c r="F18" s="138"/>
      <c r="G18" s="137"/>
      <c r="H18" s="136"/>
      <c r="I18" s="136">
        <v>23.6</v>
      </c>
      <c r="J18" s="138" t="e">
        <f t="shared" si="4"/>
        <v>#DIV/0!</v>
      </c>
      <c r="K18" s="136">
        <f t="shared" si="5"/>
        <v>23.6</v>
      </c>
      <c r="L18" s="136"/>
      <c r="M18" s="136"/>
      <c r="N18" s="138"/>
      <c r="O18" s="136"/>
      <c r="P18" s="136"/>
      <c r="Q18" s="136"/>
      <c r="R18" s="138"/>
      <c r="S18" s="137"/>
      <c r="T18" s="136"/>
      <c r="U18" s="138"/>
      <c r="V18" s="163"/>
      <c r="W18" s="163"/>
    </row>
    <row r="19" spans="1:23" ht="19.5" customHeight="1">
      <c r="A19" s="1">
        <v>14</v>
      </c>
      <c r="B19" s="146" t="s">
        <v>149</v>
      </c>
      <c r="C19" s="163">
        <v>0</v>
      </c>
      <c r="D19" s="164">
        <f t="shared" si="3"/>
        <v>0</v>
      </c>
      <c r="E19" s="188">
        <v>0</v>
      </c>
      <c r="F19" s="138" t="e">
        <f t="shared" si="0"/>
        <v>#DIV/0!</v>
      </c>
      <c r="G19" s="137">
        <f t="shared" si="1"/>
        <v>0</v>
      </c>
      <c r="H19" s="136"/>
      <c r="I19" s="136"/>
      <c r="J19" s="138" t="e">
        <f t="shared" si="4"/>
        <v>#DIV/0!</v>
      </c>
      <c r="K19" s="136">
        <f t="shared" si="5"/>
        <v>0</v>
      </c>
      <c r="L19" s="136"/>
      <c r="M19" s="136"/>
      <c r="N19" s="138" t="e">
        <f t="shared" si="6"/>
        <v>#DIV/0!</v>
      </c>
      <c r="O19" s="136">
        <f t="shared" si="7"/>
        <v>0</v>
      </c>
      <c r="P19" s="136"/>
      <c r="Q19" s="136">
        <v>0</v>
      </c>
      <c r="R19" s="138" t="e">
        <f>Q19/P19*100</f>
        <v>#DIV/0!</v>
      </c>
      <c r="S19" s="137">
        <f t="shared" si="8"/>
        <v>0</v>
      </c>
      <c r="T19" s="136"/>
      <c r="U19" s="138"/>
      <c r="V19" s="163">
        <v>0</v>
      </c>
      <c r="W19" s="163">
        <f t="shared" si="9"/>
        <v>0</v>
      </c>
    </row>
    <row r="20" spans="1:23" ht="19.5" customHeight="1">
      <c r="A20" s="1">
        <v>15</v>
      </c>
      <c r="B20" s="146" t="s">
        <v>164</v>
      </c>
      <c r="C20" s="163"/>
      <c r="D20" s="164">
        <v>2333.2</v>
      </c>
      <c r="E20" s="163">
        <v>2333.2</v>
      </c>
      <c r="F20" s="138" t="e">
        <f t="shared" si="0"/>
        <v>#DIV/0!</v>
      </c>
      <c r="G20" s="137">
        <f t="shared" si="1"/>
        <v>2333.2</v>
      </c>
      <c r="H20" s="136"/>
      <c r="I20" s="136"/>
      <c r="J20" s="138" t="e">
        <f t="shared" si="4"/>
        <v>#DIV/0!</v>
      </c>
      <c r="K20" s="136">
        <f t="shared" si="5"/>
        <v>0</v>
      </c>
      <c r="L20" s="136"/>
      <c r="M20" s="136"/>
      <c r="N20" s="138" t="e">
        <f t="shared" si="6"/>
        <v>#DIV/0!</v>
      </c>
      <c r="O20" s="136">
        <f t="shared" si="7"/>
        <v>0</v>
      </c>
      <c r="P20" s="136"/>
      <c r="Q20" s="136">
        <v>2333.2</v>
      </c>
      <c r="R20" s="138" t="e">
        <f>Q20/P20*100</f>
        <v>#DIV/0!</v>
      </c>
      <c r="S20" s="137">
        <f t="shared" si="8"/>
        <v>2333.2</v>
      </c>
      <c r="T20" s="136"/>
      <c r="U20" s="138"/>
      <c r="V20" s="163" t="e">
        <f t="shared" si="2"/>
        <v>#DIV/0!</v>
      </c>
      <c r="W20" s="163">
        <f t="shared" si="9"/>
        <v>0</v>
      </c>
    </row>
    <row r="21" spans="1:23" ht="19.5" customHeight="1">
      <c r="A21" s="1">
        <v>16</v>
      </c>
      <c r="B21" s="146" t="s">
        <v>84</v>
      </c>
      <c r="C21" s="172">
        <v>4836.7</v>
      </c>
      <c r="D21" s="164">
        <f t="shared" si="3"/>
        <v>5610</v>
      </c>
      <c r="E21" s="136">
        <v>5610</v>
      </c>
      <c r="F21" s="138">
        <f t="shared" si="0"/>
        <v>115.98817375483283</v>
      </c>
      <c r="G21" s="137">
        <f t="shared" si="1"/>
        <v>773.3000000000002</v>
      </c>
      <c r="H21" s="136"/>
      <c r="I21" s="136"/>
      <c r="J21" s="138" t="e">
        <f t="shared" si="4"/>
        <v>#DIV/0!</v>
      </c>
      <c r="K21" s="136">
        <f t="shared" si="5"/>
        <v>0</v>
      </c>
      <c r="L21" s="136"/>
      <c r="M21" s="136"/>
      <c r="N21" s="138" t="e">
        <f t="shared" si="6"/>
        <v>#DIV/0!</v>
      </c>
      <c r="O21" s="136">
        <f t="shared" si="7"/>
        <v>0</v>
      </c>
      <c r="P21" s="173">
        <v>4836.7</v>
      </c>
      <c r="Q21" s="136">
        <v>5610</v>
      </c>
      <c r="R21" s="138">
        <f>Q21/P21*100</f>
        <v>115.98817375483283</v>
      </c>
      <c r="S21" s="137">
        <f t="shared" si="8"/>
        <v>773.3000000000002</v>
      </c>
      <c r="T21" s="136"/>
      <c r="U21" s="138"/>
      <c r="V21" s="163">
        <v>0</v>
      </c>
      <c r="W21" s="163">
        <f t="shared" si="9"/>
        <v>0</v>
      </c>
    </row>
    <row r="22" spans="1:23" ht="19.5" customHeight="1">
      <c r="A22" s="1">
        <v>17</v>
      </c>
      <c r="B22" s="146" t="s">
        <v>85</v>
      </c>
      <c r="C22" s="163">
        <v>859.7</v>
      </c>
      <c r="D22" s="164">
        <f t="shared" si="3"/>
        <v>878.53</v>
      </c>
      <c r="E22" s="163">
        <v>878.531</v>
      </c>
      <c r="F22" s="138">
        <f t="shared" si="0"/>
        <v>102.19041526113759</v>
      </c>
      <c r="G22" s="137">
        <f t="shared" si="1"/>
        <v>18.830999999999904</v>
      </c>
      <c r="H22" s="136"/>
      <c r="I22" s="136"/>
      <c r="J22" s="138" t="e">
        <f t="shared" si="4"/>
        <v>#DIV/0!</v>
      </c>
      <c r="K22" s="136">
        <f t="shared" si="5"/>
        <v>0</v>
      </c>
      <c r="L22" s="136">
        <v>859.68</v>
      </c>
      <c r="M22" s="136">
        <v>878.53</v>
      </c>
      <c r="N22" s="138">
        <f t="shared" si="6"/>
        <v>102.1926763446864</v>
      </c>
      <c r="O22" s="136">
        <f t="shared" si="7"/>
        <v>18.850000000000023</v>
      </c>
      <c r="P22" s="136"/>
      <c r="Q22" s="136"/>
      <c r="R22" s="138"/>
      <c r="S22" s="137">
        <f t="shared" si="8"/>
        <v>0</v>
      </c>
      <c r="T22" s="136"/>
      <c r="U22" s="138"/>
      <c r="V22" s="163" t="e">
        <f t="shared" si="2"/>
        <v>#DIV/0!</v>
      </c>
      <c r="W22" s="163">
        <f t="shared" si="9"/>
        <v>0</v>
      </c>
    </row>
    <row r="23" spans="1:23" ht="19.5" customHeight="1">
      <c r="A23" s="1">
        <v>18</v>
      </c>
      <c r="B23" s="146" t="s">
        <v>145</v>
      </c>
      <c r="C23" s="163">
        <v>1750.2</v>
      </c>
      <c r="D23" s="164">
        <f t="shared" si="3"/>
        <v>3498</v>
      </c>
      <c r="E23" s="163">
        <v>3498</v>
      </c>
      <c r="F23" s="138">
        <f t="shared" si="0"/>
        <v>199.86287281453548</v>
      </c>
      <c r="G23" s="137">
        <f t="shared" si="1"/>
        <v>1747.8</v>
      </c>
      <c r="H23" s="136"/>
      <c r="I23" s="136"/>
      <c r="J23" s="138" t="e">
        <f t="shared" si="4"/>
        <v>#DIV/0!</v>
      </c>
      <c r="K23" s="136">
        <f t="shared" si="5"/>
        <v>0</v>
      </c>
      <c r="L23" s="136"/>
      <c r="M23" s="136"/>
      <c r="N23" s="138" t="e">
        <f t="shared" si="6"/>
        <v>#DIV/0!</v>
      </c>
      <c r="O23" s="136">
        <f t="shared" si="7"/>
        <v>0</v>
      </c>
      <c r="P23" s="136">
        <v>1750.2</v>
      </c>
      <c r="Q23" s="136">
        <v>3498</v>
      </c>
      <c r="R23" s="138">
        <f>Q23/P23*100</f>
        <v>199.86287281453548</v>
      </c>
      <c r="S23" s="137">
        <f t="shared" si="8"/>
        <v>1747.8</v>
      </c>
      <c r="T23" s="136"/>
      <c r="U23" s="138"/>
      <c r="V23" s="163" t="e">
        <f t="shared" si="2"/>
        <v>#DIV/0!</v>
      </c>
      <c r="W23" s="163">
        <f t="shared" si="9"/>
        <v>0</v>
      </c>
    </row>
    <row r="24" spans="1:23" ht="19.5" customHeight="1">
      <c r="A24" s="1">
        <v>19</v>
      </c>
      <c r="B24" s="146" t="s">
        <v>86</v>
      </c>
      <c r="C24" s="163">
        <v>153.5</v>
      </c>
      <c r="D24" s="164">
        <f t="shared" si="3"/>
        <v>175.2</v>
      </c>
      <c r="E24" s="163">
        <v>175.2</v>
      </c>
      <c r="F24" s="138">
        <f t="shared" si="0"/>
        <v>114.13680781758957</v>
      </c>
      <c r="G24" s="137">
        <f t="shared" si="1"/>
        <v>21.69999999999999</v>
      </c>
      <c r="H24" s="136">
        <v>47.8</v>
      </c>
      <c r="I24" s="136">
        <v>63.7</v>
      </c>
      <c r="J24" s="138">
        <f>I24/H24*100</f>
        <v>133.26359832635987</v>
      </c>
      <c r="K24" s="136">
        <f>I24-H24</f>
        <v>15.900000000000006</v>
      </c>
      <c r="L24" s="136">
        <v>105.7</v>
      </c>
      <c r="M24" s="136">
        <v>111.5</v>
      </c>
      <c r="N24" s="138">
        <f>M24/L24*100</f>
        <v>105.4872280037843</v>
      </c>
      <c r="O24" s="136">
        <f>M24-L24</f>
        <v>5.799999999999997</v>
      </c>
      <c r="P24" s="136"/>
      <c r="Q24" s="136"/>
      <c r="R24" s="138">
        <v>0</v>
      </c>
      <c r="S24" s="137">
        <f>Q24-P24</f>
        <v>0</v>
      </c>
      <c r="T24" s="136"/>
      <c r="U24" s="138"/>
      <c r="V24" s="163" t="e">
        <f t="shared" si="2"/>
        <v>#DIV/0!</v>
      </c>
      <c r="W24" s="163">
        <f>U24-T24</f>
        <v>0</v>
      </c>
    </row>
    <row r="25" spans="1:23" ht="19.5" customHeight="1">
      <c r="A25" s="1">
        <v>20</v>
      </c>
      <c r="B25" s="146" t="s">
        <v>87</v>
      </c>
      <c r="C25" s="163">
        <v>9.7</v>
      </c>
      <c r="D25" s="164">
        <f t="shared" si="3"/>
        <v>17.9</v>
      </c>
      <c r="E25" s="163">
        <v>17.9</v>
      </c>
      <c r="F25" s="138">
        <f t="shared" si="0"/>
        <v>184.5360824742268</v>
      </c>
      <c r="G25" s="137">
        <f t="shared" si="1"/>
        <v>8.2</v>
      </c>
      <c r="H25" s="136">
        <v>9.7</v>
      </c>
      <c r="I25" s="136">
        <v>17.9</v>
      </c>
      <c r="J25" s="138">
        <f t="shared" si="4"/>
        <v>184.5360824742268</v>
      </c>
      <c r="K25" s="136">
        <f t="shared" si="5"/>
        <v>8.2</v>
      </c>
      <c r="L25" s="136"/>
      <c r="M25" s="136"/>
      <c r="N25" s="138" t="e">
        <f t="shared" si="6"/>
        <v>#DIV/0!</v>
      </c>
      <c r="O25" s="136">
        <f t="shared" si="7"/>
        <v>0</v>
      </c>
      <c r="P25" s="136"/>
      <c r="Q25" s="136"/>
      <c r="R25" s="138">
        <v>0</v>
      </c>
      <c r="S25" s="137">
        <f t="shared" si="8"/>
        <v>0</v>
      </c>
      <c r="T25" s="136"/>
      <c r="U25" s="138"/>
      <c r="V25" s="163" t="e">
        <f t="shared" si="2"/>
        <v>#DIV/0!</v>
      </c>
      <c r="W25" s="163">
        <f t="shared" si="9"/>
        <v>0</v>
      </c>
    </row>
    <row r="26" spans="1:23" ht="19.5" customHeight="1">
      <c r="A26" s="1">
        <v>21</v>
      </c>
      <c r="B26" s="146" t="s">
        <v>88</v>
      </c>
      <c r="C26" s="163"/>
      <c r="D26" s="164">
        <f>I26+M26+Q26+U26</f>
        <v>141.67</v>
      </c>
      <c r="E26" s="163">
        <v>141.67</v>
      </c>
      <c r="F26" s="138" t="e">
        <f t="shared" si="0"/>
        <v>#DIV/0!</v>
      </c>
      <c r="G26" s="137">
        <f t="shared" si="1"/>
        <v>141.67</v>
      </c>
      <c r="H26" s="136"/>
      <c r="I26" s="136"/>
      <c r="J26" s="138" t="e">
        <f t="shared" si="4"/>
        <v>#DIV/0!</v>
      </c>
      <c r="K26" s="136">
        <f t="shared" si="5"/>
        <v>0</v>
      </c>
      <c r="L26" s="136"/>
      <c r="M26" s="136">
        <v>141.67</v>
      </c>
      <c r="N26" s="138" t="e">
        <f t="shared" si="6"/>
        <v>#DIV/0!</v>
      </c>
      <c r="O26" s="136">
        <f t="shared" si="7"/>
        <v>141.67</v>
      </c>
      <c r="P26" s="167"/>
      <c r="Q26" s="167"/>
      <c r="R26" s="138">
        <v>0</v>
      </c>
      <c r="S26" s="137">
        <f t="shared" si="8"/>
        <v>0</v>
      </c>
      <c r="T26" s="136"/>
      <c r="U26" s="138"/>
      <c r="V26" s="163" t="e">
        <f t="shared" si="2"/>
        <v>#DIV/0!</v>
      </c>
      <c r="W26" s="163">
        <f t="shared" si="9"/>
        <v>0</v>
      </c>
    </row>
    <row r="27" spans="1:23" s="11" customFormat="1" ht="19.5" customHeight="1">
      <c r="A27" s="187"/>
      <c r="B27" s="159" t="s">
        <v>100</v>
      </c>
      <c r="C27" s="174">
        <v>10.7</v>
      </c>
      <c r="D27" s="164">
        <f t="shared" si="3"/>
        <v>13.899999999999999</v>
      </c>
      <c r="E27" s="137">
        <v>13.9</v>
      </c>
      <c r="F27" s="137">
        <f t="shared" si="0"/>
        <v>129.90654205607478</v>
      </c>
      <c r="G27" s="137">
        <f t="shared" si="1"/>
        <v>3.200000000000001</v>
      </c>
      <c r="H27" s="137"/>
      <c r="I27" s="137">
        <v>6.8</v>
      </c>
      <c r="J27" s="137" t="e">
        <f>I27/H27*100</f>
        <v>#DIV/0!</v>
      </c>
      <c r="K27" s="137"/>
      <c r="L27" s="137">
        <v>10.3</v>
      </c>
      <c r="M27" s="137">
        <v>7.1</v>
      </c>
      <c r="N27" s="137">
        <f t="shared" si="6"/>
        <v>68.93203883495144</v>
      </c>
      <c r="O27" s="137">
        <f t="shared" si="7"/>
        <v>-3.200000000000001</v>
      </c>
      <c r="P27" s="137"/>
      <c r="Q27" s="139"/>
      <c r="R27" s="139"/>
      <c r="S27" s="139"/>
      <c r="T27" s="137">
        <v>0.4</v>
      </c>
      <c r="U27" s="137"/>
      <c r="V27" s="139"/>
      <c r="W27" s="139"/>
    </row>
    <row r="28" spans="1:23" s="11" customFormat="1" ht="19.5" customHeight="1">
      <c r="A28" s="50"/>
      <c r="B28" s="159" t="s">
        <v>141</v>
      </c>
      <c r="C28" s="174"/>
      <c r="D28" s="164">
        <f t="shared" si="3"/>
        <v>0.84</v>
      </c>
      <c r="E28" s="137">
        <v>0.84</v>
      </c>
      <c r="F28" s="137"/>
      <c r="G28" s="137">
        <f t="shared" si="1"/>
        <v>0.84</v>
      </c>
      <c r="H28" s="137"/>
      <c r="I28" s="137"/>
      <c r="J28" s="137"/>
      <c r="K28" s="137"/>
      <c r="L28" s="137"/>
      <c r="M28" s="137">
        <v>0.84</v>
      </c>
      <c r="N28" s="137"/>
      <c r="O28" s="137"/>
      <c r="P28" s="137"/>
      <c r="Q28" s="139"/>
      <c r="R28" s="139"/>
      <c r="S28" s="139"/>
      <c r="T28" s="137"/>
      <c r="U28" s="137"/>
      <c r="V28" s="139"/>
      <c r="W28" s="139"/>
    </row>
    <row r="29" spans="1:23" s="11" customFormat="1" ht="19.5" customHeight="1">
      <c r="A29" s="50"/>
      <c r="B29" s="159" t="s">
        <v>140</v>
      </c>
      <c r="C29" s="175">
        <v>0.1</v>
      </c>
      <c r="D29" s="164">
        <f t="shared" si="3"/>
        <v>162.8</v>
      </c>
      <c r="E29" s="137">
        <v>162.8</v>
      </c>
      <c r="F29" s="139"/>
      <c r="G29" s="137">
        <f t="shared" si="1"/>
        <v>162.70000000000002</v>
      </c>
      <c r="H29" s="137"/>
      <c r="I29" s="137"/>
      <c r="J29" s="139"/>
      <c r="K29" s="139"/>
      <c r="L29" s="139"/>
      <c r="M29" s="139"/>
      <c r="N29" s="139"/>
      <c r="O29" s="139"/>
      <c r="P29" s="137">
        <v>0.1</v>
      </c>
      <c r="Q29" s="137">
        <v>162.8</v>
      </c>
      <c r="R29" s="139"/>
      <c r="S29" s="139"/>
      <c r="T29" s="139"/>
      <c r="U29" s="139"/>
      <c r="V29" s="139"/>
      <c r="W29" s="139"/>
    </row>
    <row r="30" spans="1:23" s="11" customFormat="1" ht="19.5" customHeight="1">
      <c r="A30" s="50"/>
      <c r="B30" s="159" t="s">
        <v>169</v>
      </c>
      <c r="C30" s="175"/>
      <c r="D30" s="164">
        <v>36.2</v>
      </c>
      <c r="E30" s="137">
        <v>36.2</v>
      </c>
      <c r="F30" s="139"/>
      <c r="G30" s="137">
        <f t="shared" si="1"/>
        <v>36.2</v>
      </c>
      <c r="H30" s="137"/>
      <c r="I30" s="137"/>
      <c r="J30" s="139"/>
      <c r="K30" s="139"/>
      <c r="L30" s="139"/>
      <c r="M30" s="139"/>
      <c r="N30" s="139"/>
      <c r="O30" s="139"/>
      <c r="P30" s="137"/>
      <c r="Q30" s="137">
        <v>36.2</v>
      </c>
      <c r="R30" s="139"/>
      <c r="S30" s="139"/>
      <c r="T30" s="139"/>
      <c r="U30" s="139"/>
      <c r="V30" s="139"/>
      <c r="W30" s="139"/>
    </row>
    <row r="31" spans="2:23" ht="15.75">
      <c r="B31" s="155" t="s">
        <v>127</v>
      </c>
      <c r="C31" s="156">
        <f>SUM(C7:C29)</f>
        <v>8029.9</v>
      </c>
      <c r="D31" s="149">
        <f>SUM(D7:D30)</f>
        <v>13169.825</v>
      </c>
      <c r="E31" s="156">
        <f>SUM(E7:E30)</f>
        <v>13169.803999999998</v>
      </c>
      <c r="F31" s="156">
        <f>E31/C31*100</f>
        <v>164.00956425360215</v>
      </c>
      <c r="G31" s="204">
        <f t="shared" si="1"/>
        <v>5139.903999999999</v>
      </c>
      <c r="H31" s="156">
        <f>SUM(H7:H29)</f>
        <v>359.39000000000004</v>
      </c>
      <c r="I31" s="156">
        <f>SUM(I7:I29)</f>
        <v>293.724</v>
      </c>
      <c r="J31" s="156">
        <f>I31/H31*100</f>
        <v>81.72848437630428</v>
      </c>
      <c r="K31" s="157">
        <f>I31-H31</f>
        <v>-65.66600000000005</v>
      </c>
      <c r="L31" s="156">
        <f>SUM(L7:L29)</f>
        <v>1080.6129999999998</v>
      </c>
      <c r="M31" s="156">
        <f>SUM(M7:M29)</f>
        <v>1227.1989999999998</v>
      </c>
      <c r="N31" s="156">
        <f>M31/L31*100</f>
        <v>113.56507833979417</v>
      </c>
      <c r="O31" s="157">
        <f>M31-L31</f>
        <v>146.586</v>
      </c>
      <c r="P31" s="156">
        <f>SUM(P7:P29)</f>
        <v>6587</v>
      </c>
      <c r="Q31" s="157">
        <f>SUM(Q7:Q30)</f>
        <v>11640.2</v>
      </c>
      <c r="R31" s="156">
        <f>Q31/P31*100</f>
        <v>176.71474115682406</v>
      </c>
      <c r="S31" s="157">
        <f>Q31-P31</f>
        <v>5053.200000000001</v>
      </c>
      <c r="T31" s="156">
        <f>SUM(T7:T29)</f>
        <v>2.1</v>
      </c>
      <c r="U31" s="158">
        <f>SUM(U7:U29)</f>
        <v>8.68</v>
      </c>
      <c r="V31" s="156">
        <f>U31/T31*100</f>
        <v>413.33333333333326</v>
      </c>
      <c r="W31" s="156">
        <f>U31-T31</f>
        <v>6.58</v>
      </c>
    </row>
    <row r="32" spans="2:23" ht="15.75">
      <c r="B32" s="146" t="s">
        <v>134</v>
      </c>
      <c r="C32" s="148">
        <v>9.1</v>
      </c>
      <c r="D32" s="149">
        <f t="shared" si="3"/>
        <v>13.26</v>
      </c>
      <c r="E32" s="148">
        <v>13.26</v>
      </c>
      <c r="F32" s="150">
        <f>E32/C32*100</f>
        <v>145.7142857142857</v>
      </c>
      <c r="G32" s="153">
        <f>E32-C32</f>
        <v>4.16</v>
      </c>
      <c r="H32" s="151">
        <v>9.01</v>
      </c>
      <c r="I32" s="151">
        <v>13.26</v>
      </c>
      <c r="J32" s="150">
        <f>I32/H32*100</f>
        <v>147.16981132075472</v>
      </c>
      <c r="K32" s="154">
        <f>I32-H32</f>
        <v>4.25</v>
      </c>
      <c r="L32" s="151"/>
      <c r="M32" s="151"/>
      <c r="N32" s="150" t="e">
        <f>M32/L32*100</f>
        <v>#DIV/0!</v>
      </c>
      <c r="O32" s="154">
        <f>M32-L32</f>
        <v>0</v>
      </c>
      <c r="P32" s="151"/>
      <c r="Q32" s="151"/>
      <c r="R32" s="150">
        <v>0</v>
      </c>
      <c r="S32" s="153">
        <f>Q32-P32</f>
        <v>0</v>
      </c>
      <c r="T32" s="151"/>
      <c r="U32" s="152"/>
      <c r="V32" s="148">
        <v>0</v>
      </c>
      <c r="W32" s="148">
        <f>U32-T32</f>
        <v>0</v>
      </c>
    </row>
    <row r="33" spans="2:23" ht="15.75">
      <c r="B33" s="159"/>
      <c r="C33" s="159"/>
      <c r="D33" s="149">
        <f t="shared" si="3"/>
        <v>0</v>
      </c>
      <c r="E33" s="159"/>
      <c r="F33" s="159"/>
      <c r="G33" s="159"/>
      <c r="H33" s="160"/>
      <c r="I33" s="159"/>
      <c r="J33" s="159"/>
      <c r="K33" s="159"/>
      <c r="L33" s="151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</row>
    <row r="34" spans="2:23" ht="15.75">
      <c r="B34" s="159"/>
      <c r="C34" s="159"/>
      <c r="D34" s="149">
        <f t="shared" si="3"/>
        <v>0</v>
      </c>
      <c r="E34" s="159"/>
      <c r="F34" s="159"/>
      <c r="G34" s="159"/>
      <c r="H34" s="160"/>
      <c r="I34" s="159"/>
      <c r="J34" s="159"/>
      <c r="K34" s="159"/>
      <c r="L34" s="151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2:23" ht="15.75">
      <c r="B35" s="159"/>
      <c r="C35" s="159"/>
      <c r="D35" s="149">
        <f t="shared" si="3"/>
        <v>0</v>
      </c>
      <c r="E35" s="159"/>
      <c r="F35" s="159"/>
      <c r="G35" s="159"/>
      <c r="H35" s="160"/>
      <c r="I35" s="159"/>
      <c r="J35" s="159"/>
      <c r="K35" s="159"/>
      <c r="L35" s="151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</row>
    <row r="36" spans="2:23" ht="15.75">
      <c r="B36" s="159"/>
      <c r="C36" s="159"/>
      <c r="D36" s="149">
        <f t="shared" si="3"/>
        <v>0</v>
      </c>
      <c r="E36" s="159"/>
      <c r="F36" s="159"/>
      <c r="G36" s="159"/>
      <c r="H36" s="160"/>
      <c r="I36" s="159"/>
      <c r="J36" s="159"/>
      <c r="K36" s="159"/>
      <c r="L36" s="151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</row>
    <row r="37" spans="2:23" ht="15.75">
      <c r="B37" s="161" t="s">
        <v>125</v>
      </c>
      <c r="C37" s="161"/>
      <c r="D37" s="149">
        <f t="shared" si="3"/>
        <v>0</v>
      </c>
      <c r="E37" s="161"/>
      <c r="F37" s="161"/>
      <c r="G37" s="161"/>
      <c r="H37" s="156"/>
      <c r="I37" s="161"/>
      <c r="J37" s="161"/>
      <c r="K37" s="161"/>
      <c r="L37" s="162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</row>
    <row r="38" spans="2:23" ht="15.75">
      <c r="B38" s="161" t="s">
        <v>126</v>
      </c>
      <c r="C38" s="177">
        <f>SUM(C31:C37)</f>
        <v>8039</v>
      </c>
      <c r="D38" s="177">
        <f>SUM(D31:D37)</f>
        <v>13183.085000000001</v>
      </c>
      <c r="E38" s="177">
        <f>SUM(E31:E37)</f>
        <v>13183.063999999998</v>
      </c>
      <c r="F38" s="161"/>
      <c r="G38" s="161"/>
      <c r="H38" s="156">
        <f>SUM(H31:H37)</f>
        <v>368.40000000000003</v>
      </c>
      <c r="I38" s="177">
        <f>SUM(I31:I37)</f>
        <v>306.984</v>
      </c>
      <c r="J38" s="161"/>
      <c r="K38" s="161"/>
      <c r="L38" s="156">
        <f>SUM(L31:L37)</f>
        <v>1080.6129999999998</v>
      </c>
      <c r="M38" s="177">
        <f>SUM(M31:M37)</f>
        <v>1227.1989999999998</v>
      </c>
      <c r="N38" s="161"/>
      <c r="O38" s="161"/>
      <c r="P38" s="177">
        <f>SUM(P31:P37)</f>
        <v>6587</v>
      </c>
      <c r="Q38" s="179">
        <f>SUM(Q31:Q37)</f>
        <v>11640.2</v>
      </c>
      <c r="R38" s="161"/>
      <c r="S38" s="161"/>
      <c r="T38" s="177">
        <f>SUM(T31:T37)</f>
        <v>2.1</v>
      </c>
      <c r="U38" s="178">
        <f>SUM(U31:U37)</f>
        <v>8.68</v>
      </c>
      <c r="V38" s="161"/>
      <c r="W38" s="161"/>
    </row>
    <row r="39" spans="2:23" ht="12.7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</row>
    <row r="40" spans="2:23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2:23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5:11" ht="12.75">
      <c r="E42" s="43" t="s">
        <v>189</v>
      </c>
      <c r="F42" s="87"/>
      <c r="G42" s="43"/>
      <c r="H42" s="26"/>
      <c r="I42" s="26"/>
      <c r="J42" s="26"/>
      <c r="K42" s="26"/>
    </row>
    <row r="43" spans="5:16" ht="12.75">
      <c r="E43" s="26" t="s">
        <v>99</v>
      </c>
      <c r="F43" s="26"/>
      <c r="G43" s="26"/>
      <c r="H43" s="26"/>
      <c r="I43" s="26"/>
      <c r="J43" s="26"/>
      <c r="K43" s="26"/>
      <c r="N43" t="s">
        <v>191</v>
      </c>
      <c r="P43" t="s">
        <v>171</v>
      </c>
    </row>
  </sheetData>
  <mergeCells count="20">
    <mergeCell ref="A3:A6"/>
    <mergeCell ref="S2:W2"/>
    <mergeCell ref="C4:C6"/>
    <mergeCell ref="E4:E6"/>
    <mergeCell ref="H4:H6"/>
    <mergeCell ref="L3:O3"/>
    <mergeCell ref="H3:K3"/>
    <mergeCell ref="P3:S3"/>
    <mergeCell ref="M4:M6"/>
    <mergeCell ref="L4:L6"/>
    <mergeCell ref="C3:G3"/>
    <mergeCell ref="T3:W3"/>
    <mergeCell ref="B3:B5"/>
    <mergeCell ref="B1:W1"/>
    <mergeCell ref="I4:I6"/>
    <mergeCell ref="U4:U6"/>
    <mergeCell ref="T4:T6"/>
    <mergeCell ref="Q4:Q6"/>
    <mergeCell ref="P4:P6"/>
    <mergeCell ref="D4:D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Normal="75" zoomScaleSheetLayoutView="100" workbookViewId="0" topLeftCell="A1">
      <pane xSplit="2" ySplit="5" topLeftCell="E21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L34" sqref="L34"/>
    </sheetView>
  </sheetViews>
  <sheetFormatPr defaultColWidth="9.00390625" defaultRowHeight="12.75"/>
  <cols>
    <col min="1" max="1" width="5.25390625" style="0" customWidth="1"/>
    <col min="2" max="2" width="24.00390625" style="0" customWidth="1"/>
    <col min="3" max="3" width="9.875" style="0" bestFit="1" customWidth="1"/>
    <col min="4" max="4" width="12.125" style="0" customWidth="1"/>
    <col min="5" max="5" width="9.75390625" style="0" customWidth="1"/>
    <col min="10" max="10" width="11.00390625" style="0" customWidth="1"/>
    <col min="12" max="12" width="10.375" style="0" customWidth="1"/>
  </cols>
  <sheetData>
    <row r="1" spans="1:13" ht="15.75">
      <c r="A1" s="240" t="s">
        <v>175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9:13" ht="12.75">
      <c r="I2" s="231"/>
      <c r="J2" s="221"/>
      <c r="K2" s="221"/>
      <c r="L2" s="221"/>
      <c r="M2" s="221"/>
    </row>
    <row r="3" spans="1:15" ht="12.75" customHeight="1">
      <c r="A3" s="227" t="s">
        <v>38</v>
      </c>
      <c r="B3" s="262" t="s">
        <v>73</v>
      </c>
      <c r="C3" s="262" t="s">
        <v>12</v>
      </c>
      <c r="D3" s="262"/>
      <c r="E3" s="262"/>
      <c r="F3" s="263"/>
      <c r="G3" s="259" t="s">
        <v>70</v>
      </c>
      <c r="H3" s="260"/>
      <c r="I3" s="261"/>
      <c r="J3" s="268" t="s">
        <v>13</v>
      </c>
      <c r="K3" s="262"/>
      <c r="L3" s="262"/>
      <c r="M3" s="262"/>
      <c r="N3" s="264" t="s">
        <v>71</v>
      </c>
      <c r="O3" s="265"/>
    </row>
    <row r="4" spans="1:15" s="7" customFormat="1" ht="13.5" customHeight="1">
      <c r="A4" s="228"/>
      <c r="B4" s="262"/>
      <c r="C4" s="257" t="s">
        <v>123</v>
      </c>
      <c r="D4" s="257" t="s">
        <v>151</v>
      </c>
      <c r="E4" s="257" t="s">
        <v>154</v>
      </c>
      <c r="F4" s="269" t="s">
        <v>155</v>
      </c>
      <c r="G4" s="254" t="s">
        <v>14</v>
      </c>
      <c r="H4" s="255"/>
      <c r="I4" s="256"/>
      <c r="J4" s="258" t="s">
        <v>123</v>
      </c>
      <c r="K4" s="257" t="s">
        <v>151</v>
      </c>
      <c r="L4" s="257" t="s">
        <v>154</v>
      </c>
      <c r="M4" s="257" t="s">
        <v>155</v>
      </c>
      <c r="N4" s="266" t="s">
        <v>72</v>
      </c>
      <c r="O4" s="267"/>
    </row>
    <row r="5" spans="1:15" ht="25.5">
      <c r="A5" s="229"/>
      <c r="B5" s="262"/>
      <c r="C5" s="257"/>
      <c r="D5" s="257"/>
      <c r="E5" s="257"/>
      <c r="F5" s="257"/>
      <c r="G5" s="4" t="s">
        <v>124</v>
      </c>
      <c r="H5" s="4" t="s">
        <v>151</v>
      </c>
      <c r="I5" s="60" t="s">
        <v>155</v>
      </c>
      <c r="J5" s="257"/>
      <c r="K5" s="257"/>
      <c r="L5" s="257"/>
      <c r="M5" s="257"/>
      <c r="N5" s="4" t="s">
        <v>123</v>
      </c>
      <c r="O5" s="4" t="s">
        <v>151</v>
      </c>
    </row>
    <row r="6" spans="1:15" ht="19.5" customHeight="1">
      <c r="A6" s="1">
        <v>1</v>
      </c>
      <c r="B6" s="34" t="s">
        <v>74</v>
      </c>
      <c r="C6" s="27">
        <v>1027.8</v>
      </c>
      <c r="D6" s="27">
        <v>1133.4</v>
      </c>
      <c r="E6" s="59">
        <f>D6/C6*100</f>
        <v>110.27437244600118</v>
      </c>
      <c r="F6" s="59">
        <f>D6-C6</f>
        <v>105.60000000000014</v>
      </c>
      <c r="G6" s="49"/>
      <c r="H6" s="49"/>
      <c r="I6" s="27">
        <f>H6-G6</f>
        <v>0</v>
      </c>
      <c r="J6" s="49">
        <v>2186.8</v>
      </c>
      <c r="K6" s="49">
        <v>2411</v>
      </c>
      <c r="L6" s="59">
        <f aca="true" t="shared" si="0" ref="L6:L25">K6/J6*100</f>
        <v>110.25242363270532</v>
      </c>
      <c r="M6" s="27">
        <f aca="true" t="shared" si="1" ref="M6:M25">K6-J6</f>
        <v>224.19999999999982</v>
      </c>
      <c r="N6" s="76">
        <v>470</v>
      </c>
      <c r="O6" s="76">
        <v>470</v>
      </c>
    </row>
    <row r="7" spans="1:15" ht="19.5" customHeight="1">
      <c r="A7" s="1">
        <v>2</v>
      </c>
      <c r="B7" s="34" t="s">
        <v>103</v>
      </c>
      <c r="C7" s="27">
        <v>85.35</v>
      </c>
      <c r="D7" s="27">
        <v>0</v>
      </c>
      <c r="E7" s="69">
        <f>D7/C7*100</f>
        <v>0</v>
      </c>
      <c r="F7" s="69">
        <f>D7-C7</f>
        <v>-85.35</v>
      </c>
      <c r="G7" s="70"/>
      <c r="H7" s="70"/>
      <c r="I7" s="68">
        <v>0</v>
      </c>
      <c r="J7" s="70">
        <v>879.9</v>
      </c>
      <c r="K7" s="70">
        <v>0</v>
      </c>
      <c r="L7" s="69">
        <f t="shared" si="0"/>
        <v>0</v>
      </c>
      <c r="M7" s="68">
        <f t="shared" si="1"/>
        <v>-879.9</v>
      </c>
      <c r="N7" s="76">
        <v>97</v>
      </c>
      <c r="O7" s="76"/>
    </row>
    <row r="8" spans="1:15" ht="19.5" customHeight="1">
      <c r="A8" s="1">
        <v>3</v>
      </c>
      <c r="B8" s="34" t="s">
        <v>90</v>
      </c>
      <c r="C8" s="27">
        <v>296</v>
      </c>
      <c r="D8" s="27">
        <v>307</v>
      </c>
      <c r="E8" s="69">
        <f aca="true" t="shared" si="2" ref="E8:E25">D8/C8*100</f>
        <v>103.71621621621621</v>
      </c>
      <c r="F8" s="69">
        <f aca="true" t="shared" si="3" ref="F8:F25">D8-C8</f>
        <v>11</v>
      </c>
      <c r="G8" s="70"/>
      <c r="H8" s="70"/>
      <c r="I8" s="68">
        <f aca="true" t="shared" si="4" ref="I8:I23">H8-G8</f>
        <v>0</v>
      </c>
      <c r="J8" s="70">
        <v>2000</v>
      </c>
      <c r="K8" s="70">
        <v>2074</v>
      </c>
      <c r="L8" s="69">
        <f t="shared" si="0"/>
        <v>103.69999999999999</v>
      </c>
      <c r="M8" s="68">
        <f t="shared" si="1"/>
        <v>74</v>
      </c>
      <c r="N8" s="76">
        <v>148</v>
      </c>
      <c r="O8" s="76">
        <v>148</v>
      </c>
    </row>
    <row r="9" spans="1:15" ht="19.5" customHeight="1">
      <c r="A9" s="1">
        <v>4</v>
      </c>
      <c r="B9" s="34" t="s">
        <v>75</v>
      </c>
      <c r="C9" s="27">
        <v>28.4</v>
      </c>
      <c r="D9" s="27">
        <v>9.88</v>
      </c>
      <c r="E9" s="69">
        <f t="shared" si="2"/>
        <v>34.7887323943662</v>
      </c>
      <c r="F9" s="69">
        <f t="shared" si="3"/>
        <v>-18.519999999999996</v>
      </c>
      <c r="G9" s="70"/>
      <c r="H9" s="70"/>
      <c r="I9" s="68">
        <f t="shared" si="4"/>
        <v>0</v>
      </c>
      <c r="J9" s="70">
        <v>946</v>
      </c>
      <c r="K9" s="70">
        <v>760</v>
      </c>
      <c r="L9" s="69">
        <f t="shared" si="0"/>
        <v>80.33826638477801</v>
      </c>
      <c r="M9" s="68">
        <f t="shared" si="1"/>
        <v>-186</v>
      </c>
      <c r="N9" s="76">
        <v>30</v>
      </c>
      <c r="O9" s="76">
        <v>13</v>
      </c>
    </row>
    <row r="10" spans="1:15" ht="19.5" customHeight="1">
      <c r="A10" s="1">
        <v>5</v>
      </c>
      <c r="B10" s="34" t="s">
        <v>76</v>
      </c>
      <c r="C10" s="27"/>
      <c r="D10" s="27">
        <v>0</v>
      </c>
      <c r="E10" s="69" t="e">
        <f t="shared" si="2"/>
        <v>#DIV/0!</v>
      </c>
      <c r="F10" s="69">
        <f t="shared" si="3"/>
        <v>0</v>
      </c>
      <c r="G10" s="70"/>
      <c r="H10" s="70"/>
      <c r="I10" s="68">
        <f t="shared" si="4"/>
        <v>0</v>
      </c>
      <c r="J10" s="70"/>
      <c r="K10" s="70"/>
      <c r="L10" s="69" t="e">
        <f t="shared" si="0"/>
        <v>#DIV/0!</v>
      </c>
      <c r="M10" s="68">
        <f t="shared" si="1"/>
        <v>0</v>
      </c>
      <c r="N10" s="76"/>
      <c r="O10" s="76"/>
    </row>
    <row r="11" spans="1:15" ht="19.5" customHeight="1">
      <c r="A11" s="1">
        <v>6</v>
      </c>
      <c r="B11" s="34" t="s">
        <v>136</v>
      </c>
      <c r="C11" s="27">
        <v>223.4</v>
      </c>
      <c r="D11" s="27">
        <v>223.56</v>
      </c>
      <c r="E11" s="69">
        <f t="shared" si="2"/>
        <v>100.07162041181736</v>
      </c>
      <c r="F11" s="69">
        <f t="shared" si="3"/>
        <v>0.1599999999999966</v>
      </c>
      <c r="G11" s="70"/>
      <c r="H11" s="70"/>
      <c r="I11" s="68">
        <f t="shared" si="4"/>
        <v>0</v>
      </c>
      <c r="J11" s="70">
        <v>1862</v>
      </c>
      <c r="K11" s="71">
        <v>1863</v>
      </c>
      <c r="L11" s="69">
        <f t="shared" si="0"/>
        <v>100.05370569280343</v>
      </c>
      <c r="M11" s="68">
        <f t="shared" si="1"/>
        <v>1</v>
      </c>
      <c r="N11" s="76">
        <v>120</v>
      </c>
      <c r="O11" s="76">
        <v>120</v>
      </c>
    </row>
    <row r="12" spans="1:15" ht="19.5" customHeight="1">
      <c r="A12" s="1">
        <v>7</v>
      </c>
      <c r="B12" s="34" t="s">
        <v>77</v>
      </c>
      <c r="C12" s="27"/>
      <c r="D12" s="27">
        <v>0</v>
      </c>
      <c r="E12" s="69" t="e">
        <f t="shared" si="2"/>
        <v>#DIV/0!</v>
      </c>
      <c r="F12" s="69">
        <f t="shared" si="3"/>
        <v>0</v>
      </c>
      <c r="G12" s="70"/>
      <c r="H12" s="70"/>
      <c r="I12" s="68">
        <v>0</v>
      </c>
      <c r="J12" s="70"/>
      <c r="K12" s="71"/>
      <c r="L12" s="69" t="e">
        <f t="shared" si="0"/>
        <v>#DIV/0!</v>
      </c>
      <c r="M12" s="68">
        <f t="shared" si="1"/>
        <v>0</v>
      </c>
      <c r="N12" s="76"/>
      <c r="O12" s="76"/>
    </row>
    <row r="13" spans="1:15" ht="19.5" customHeight="1">
      <c r="A13" s="41">
        <v>8</v>
      </c>
      <c r="B13" s="34" t="s">
        <v>78</v>
      </c>
      <c r="C13" s="27">
        <v>1389.6</v>
      </c>
      <c r="D13" s="27">
        <v>1390.2</v>
      </c>
      <c r="E13" s="69">
        <f t="shared" si="2"/>
        <v>100.04317789291883</v>
      </c>
      <c r="F13" s="69">
        <f t="shared" si="3"/>
        <v>0.6000000000001364</v>
      </c>
      <c r="G13" s="70"/>
      <c r="H13" s="70"/>
      <c r="I13" s="68">
        <f t="shared" si="4"/>
        <v>0</v>
      </c>
      <c r="J13" s="70">
        <v>2779</v>
      </c>
      <c r="K13" s="70">
        <v>2780.4</v>
      </c>
      <c r="L13" s="69">
        <f t="shared" si="0"/>
        <v>100.05037783375315</v>
      </c>
      <c r="M13" s="68">
        <f t="shared" si="1"/>
        <v>1.400000000000091</v>
      </c>
      <c r="N13" s="76">
        <v>500</v>
      </c>
      <c r="O13" s="76">
        <v>500</v>
      </c>
    </row>
    <row r="14" spans="1:15" ht="19.5" customHeight="1">
      <c r="A14" s="1">
        <v>9</v>
      </c>
      <c r="B14" s="34" t="s">
        <v>79</v>
      </c>
      <c r="C14" s="27">
        <v>1151.5</v>
      </c>
      <c r="D14" s="27">
        <v>1363.118</v>
      </c>
      <c r="E14" s="69">
        <f t="shared" si="2"/>
        <v>118.37759444203213</v>
      </c>
      <c r="F14" s="69">
        <f t="shared" si="3"/>
        <v>211.61799999999994</v>
      </c>
      <c r="G14" s="70"/>
      <c r="H14" s="70"/>
      <c r="I14" s="68">
        <v>0</v>
      </c>
      <c r="J14" s="70">
        <v>2588</v>
      </c>
      <c r="K14" s="70">
        <v>3009</v>
      </c>
      <c r="L14" s="69">
        <f t="shared" si="0"/>
        <v>116.26738794435857</v>
      </c>
      <c r="M14" s="68">
        <f t="shared" si="1"/>
        <v>421</v>
      </c>
      <c r="N14" s="65">
        <v>445</v>
      </c>
      <c r="O14" s="76">
        <v>453</v>
      </c>
    </row>
    <row r="15" spans="1:15" ht="19.5" customHeight="1">
      <c r="A15" s="1">
        <v>10</v>
      </c>
      <c r="B15" s="34" t="s">
        <v>81</v>
      </c>
      <c r="C15" s="27">
        <v>24.5</v>
      </c>
      <c r="D15" s="205">
        <v>21.48</v>
      </c>
      <c r="E15" s="69">
        <v>104.4</v>
      </c>
      <c r="F15" s="69">
        <f t="shared" si="3"/>
        <v>-3.0199999999999996</v>
      </c>
      <c r="G15" s="70"/>
      <c r="H15" s="70"/>
      <c r="I15" s="68">
        <f t="shared" si="4"/>
        <v>0</v>
      </c>
      <c r="J15" s="70">
        <v>628.2</v>
      </c>
      <c r="K15" s="70">
        <v>580.5</v>
      </c>
      <c r="L15" s="69">
        <f t="shared" si="0"/>
        <v>92.40687679083094</v>
      </c>
      <c r="M15" s="68">
        <f t="shared" si="1"/>
        <v>-47.700000000000045</v>
      </c>
      <c r="N15" s="76">
        <v>39</v>
      </c>
      <c r="O15" s="76">
        <v>37</v>
      </c>
    </row>
    <row r="16" spans="1:15" ht="19.5" customHeight="1">
      <c r="A16" s="1">
        <v>11</v>
      </c>
      <c r="B16" s="34" t="s">
        <v>82</v>
      </c>
      <c r="C16" s="27">
        <v>130.2</v>
      </c>
      <c r="D16" s="205">
        <v>264.9</v>
      </c>
      <c r="E16" s="69">
        <f t="shared" si="2"/>
        <v>203.45622119815667</v>
      </c>
      <c r="F16" s="69">
        <f t="shared" si="3"/>
        <v>134.7</v>
      </c>
      <c r="G16" s="70"/>
      <c r="H16" s="70"/>
      <c r="I16" s="68">
        <v>0</v>
      </c>
      <c r="J16" s="70">
        <v>897.9</v>
      </c>
      <c r="K16" s="70">
        <v>1826.9</v>
      </c>
      <c r="L16" s="69">
        <f t="shared" si="0"/>
        <v>203.4636373760998</v>
      </c>
      <c r="M16" s="68">
        <f t="shared" si="1"/>
        <v>929.0000000000001</v>
      </c>
      <c r="N16" s="76">
        <v>145</v>
      </c>
      <c r="O16" s="76">
        <v>145</v>
      </c>
    </row>
    <row r="17" spans="1:15" ht="19.5" customHeight="1">
      <c r="A17" s="1">
        <v>12</v>
      </c>
      <c r="B17" s="34" t="s">
        <v>83</v>
      </c>
      <c r="C17" s="27"/>
      <c r="D17" s="27"/>
      <c r="E17" s="69" t="e">
        <f t="shared" si="2"/>
        <v>#DIV/0!</v>
      </c>
      <c r="F17" s="69">
        <f t="shared" si="3"/>
        <v>0</v>
      </c>
      <c r="G17" s="70"/>
      <c r="H17" s="70"/>
      <c r="I17" s="68">
        <f t="shared" si="4"/>
        <v>0</v>
      </c>
      <c r="J17" s="70"/>
      <c r="K17" s="70"/>
      <c r="L17" s="69" t="e">
        <f t="shared" si="0"/>
        <v>#DIV/0!</v>
      </c>
      <c r="M17" s="68">
        <f t="shared" si="1"/>
        <v>0</v>
      </c>
      <c r="N17" s="65"/>
      <c r="O17" s="65"/>
    </row>
    <row r="18" spans="1:15" ht="19.5" customHeight="1">
      <c r="A18" s="1">
        <v>13</v>
      </c>
      <c r="B18" s="34" t="s">
        <v>165</v>
      </c>
      <c r="C18" s="27"/>
      <c r="D18" s="27"/>
      <c r="E18" s="69" t="e">
        <f t="shared" si="2"/>
        <v>#DIV/0!</v>
      </c>
      <c r="F18" s="69">
        <f t="shared" si="3"/>
        <v>0</v>
      </c>
      <c r="G18" s="70"/>
      <c r="H18" s="70"/>
      <c r="I18" s="68">
        <f t="shared" si="4"/>
        <v>0</v>
      </c>
      <c r="J18" s="70"/>
      <c r="K18" s="70"/>
      <c r="L18" s="69" t="e">
        <f t="shared" si="0"/>
        <v>#DIV/0!</v>
      </c>
      <c r="M18" s="68">
        <f t="shared" si="1"/>
        <v>0</v>
      </c>
      <c r="N18" s="65"/>
      <c r="O18" s="65"/>
    </row>
    <row r="19" spans="1:15" ht="19.5" customHeight="1">
      <c r="A19" s="1">
        <v>14</v>
      </c>
      <c r="B19" s="34" t="s">
        <v>84</v>
      </c>
      <c r="C19" s="27"/>
      <c r="D19" s="27"/>
      <c r="E19" s="72" t="e">
        <f t="shared" si="2"/>
        <v>#DIV/0!</v>
      </c>
      <c r="F19" s="72">
        <f t="shared" si="3"/>
        <v>0</v>
      </c>
      <c r="G19" s="70"/>
      <c r="H19" s="70"/>
      <c r="I19" s="68">
        <f t="shared" si="4"/>
        <v>0</v>
      </c>
      <c r="J19" s="70"/>
      <c r="K19" s="70"/>
      <c r="L19" s="69" t="e">
        <f t="shared" si="0"/>
        <v>#DIV/0!</v>
      </c>
      <c r="M19" s="68">
        <f t="shared" si="1"/>
        <v>0</v>
      </c>
      <c r="N19" s="76"/>
      <c r="O19" s="76"/>
    </row>
    <row r="20" spans="1:15" ht="19.5" customHeight="1">
      <c r="A20" s="1">
        <v>15</v>
      </c>
      <c r="B20" s="34" t="s">
        <v>85</v>
      </c>
      <c r="C20" s="27"/>
      <c r="D20" s="27"/>
      <c r="E20" s="69" t="e">
        <f t="shared" si="2"/>
        <v>#DIV/0!</v>
      </c>
      <c r="F20" s="69">
        <f t="shared" si="3"/>
        <v>0</v>
      </c>
      <c r="G20" s="70"/>
      <c r="H20" s="70"/>
      <c r="I20" s="70">
        <v>0</v>
      </c>
      <c r="J20" s="70"/>
      <c r="K20" s="70"/>
      <c r="L20" s="69" t="e">
        <f t="shared" si="0"/>
        <v>#DIV/0!</v>
      </c>
      <c r="M20" s="68">
        <f t="shared" si="1"/>
        <v>0</v>
      </c>
      <c r="N20" s="76"/>
      <c r="O20" s="76">
        <v>0</v>
      </c>
    </row>
    <row r="21" spans="1:15" ht="19.5" customHeight="1">
      <c r="A21" s="1">
        <v>16</v>
      </c>
      <c r="B21" s="34" t="s">
        <v>146</v>
      </c>
      <c r="C21" s="27"/>
      <c r="D21" s="27"/>
      <c r="E21" s="69" t="e">
        <f t="shared" si="2"/>
        <v>#DIV/0!</v>
      </c>
      <c r="F21" s="69">
        <f t="shared" si="3"/>
        <v>0</v>
      </c>
      <c r="G21" s="70"/>
      <c r="H21" s="70"/>
      <c r="I21" s="68">
        <f t="shared" si="4"/>
        <v>0</v>
      </c>
      <c r="J21" s="70"/>
      <c r="K21" s="70"/>
      <c r="L21" s="69" t="e">
        <f t="shared" si="0"/>
        <v>#DIV/0!</v>
      </c>
      <c r="M21" s="68">
        <f t="shared" si="1"/>
        <v>0</v>
      </c>
      <c r="N21" s="76"/>
      <c r="O21" s="76"/>
    </row>
    <row r="22" spans="1:15" ht="19.5" customHeight="1">
      <c r="A22" s="1">
        <v>17</v>
      </c>
      <c r="B22" s="34" t="s">
        <v>86</v>
      </c>
      <c r="C22" s="27">
        <v>910.1</v>
      </c>
      <c r="D22" s="27">
        <v>911.1</v>
      </c>
      <c r="E22" s="69">
        <f t="shared" si="2"/>
        <v>100.10987803538072</v>
      </c>
      <c r="F22" s="69">
        <f t="shared" si="3"/>
        <v>1</v>
      </c>
      <c r="G22" s="70"/>
      <c r="H22" s="70"/>
      <c r="I22" s="68">
        <f t="shared" si="4"/>
        <v>0</v>
      </c>
      <c r="J22" s="70">
        <v>2600</v>
      </c>
      <c r="K22" s="70">
        <v>2603</v>
      </c>
      <c r="L22" s="69">
        <f t="shared" si="0"/>
        <v>100.11538461538461</v>
      </c>
      <c r="M22" s="68">
        <f t="shared" si="1"/>
        <v>3</v>
      </c>
      <c r="N22" s="76">
        <v>350</v>
      </c>
      <c r="O22" s="76">
        <v>350</v>
      </c>
    </row>
    <row r="23" spans="1:15" ht="19.5" customHeight="1">
      <c r="A23" s="1">
        <v>18</v>
      </c>
      <c r="B23" s="34" t="s">
        <v>87</v>
      </c>
      <c r="C23" s="27">
        <v>996.2</v>
      </c>
      <c r="D23" s="27">
        <v>1042.6</v>
      </c>
      <c r="E23" s="69">
        <f t="shared" si="2"/>
        <v>104.65769925717726</v>
      </c>
      <c r="F23" s="69">
        <f t="shared" si="3"/>
        <v>46.399999999999864</v>
      </c>
      <c r="G23" s="70"/>
      <c r="H23" s="70"/>
      <c r="I23" s="68">
        <f t="shared" si="4"/>
        <v>0</v>
      </c>
      <c r="J23" s="70">
        <v>2896</v>
      </c>
      <c r="K23" s="70">
        <v>2896</v>
      </c>
      <c r="L23" s="69">
        <f t="shared" si="0"/>
        <v>100</v>
      </c>
      <c r="M23" s="68">
        <f t="shared" si="1"/>
        <v>0</v>
      </c>
      <c r="N23" s="76">
        <v>344</v>
      </c>
      <c r="O23" s="76">
        <v>360</v>
      </c>
    </row>
    <row r="24" spans="1:15" ht="19.5" customHeight="1">
      <c r="A24" s="1">
        <v>19</v>
      </c>
      <c r="B24" s="34" t="s">
        <v>105</v>
      </c>
      <c r="C24" s="27"/>
      <c r="D24" s="27"/>
      <c r="E24" s="69"/>
      <c r="F24" s="69"/>
      <c r="G24" s="70"/>
      <c r="H24" s="70"/>
      <c r="I24" s="68"/>
      <c r="J24" s="70"/>
      <c r="K24" s="70"/>
      <c r="L24" s="69"/>
      <c r="M24" s="68"/>
      <c r="N24" s="76"/>
      <c r="O24" s="76"/>
    </row>
    <row r="25" spans="1:15" ht="19.5" customHeight="1">
      <c r="A25" s="1">
        <v>20</v>
      </c>
      <c r="B25" s="34" t="s">
        <v>88</v>
      </c>
      <c r="C25" s="27"/>
      <c r="D25" s="27"/>
      <c r="E25" s="69" t="e">
        <f t="shared" si="2"/>
        <v>#DIV/0!</v>
      </c>
      <c r="F25" s="69">
        <f t="shared" si="3"/>
        <v>0</v>
      </c>
      <c r="G25" s="70"/>
      <c r="H25" s="70"/>
      <c r="I25" s="70">
        <v>0</v>
      </c>
      <c r="J25" s="70"/>
      <c r="K25" s="70"/>
      <c r="L25" s="69" t="e">
        <f t="shared" si="0"/>
        <v>#DIV/0!</v>
      </c>
      <c r="M25" s="68">
        <f t="shared" si="1"/>
        <v>0</v>
      </c>
      <c r="N25" s="76"/>
      <c r="O25" s="76"/>
    </row>
    <row r="26" spans="1:15" ht="19.5" customHeight="1">
      <c r="A26" s="1">
        <v>21</v>
      </c>
      <c r="B26" s="34" t="s">
        <v>131</v>
      </c>
      <c r="C26" s="27"/>
      <c r="D26" s="27"/>
      <c r="E26" s="69"/>
      <c r="F26" s="69"/>
      <c r="G26" s="70"/>
      <c r="H26" s="70"/>
      <c r="I26" s="70"/>
      <c r="J26" s="70"/>
      <c r="K26" s="70"/>
      <c r="L26" s="69"/>
      <c r="M26" s="68"/>
      <c r="N26" s="76"/>
      <c r="O26" s="76"/>
    </row>
    <row r="27" spans="1:15" s="11" customFormat="1" ht="19.5" customHeight="1">
      <c r="A27" s="131"/>
      <c r="B27" s="127" t="s">
        <v>128</v>
      </c>
      <c r="C27" s="131">
        <f>SUM(C6:C25)</f>
        <v>6263.05</v>
      </c>
      <c r="D27" s="131">
        <f>SUM(D6:D25)</f>
        <v>6667.237999999999</v>
      </c>
      <c r="E27" s="128">
        <f>D27/C27*100</f>
        <v>106.45353302304785</v>
      </c>
      <c r="F27" s="128">
        <f>D27-C27</f>
        <v>404.1879999999992</v>
      </c>
      <c r="G27" s="128">
        <f>SUM(G6:G25)</f>
        <v>0</v>
      </c>
      <c r="H27" s="128">
        <f>SUM(H6:H25)</f>
        <v>0</v>
      </c>
      <c r="I27" s="131">
        <f>H27-G27</f>
        <v>0</v>
      </c>
      <c r="J27" s="131">
        <v>2330</v>
      </c>
      <c r="K27" s="129">
        <v>2568.2</v>
      </c>
      <c r="L27" s="128">
        <f>K27/J27*100</f>
        <v>110.22317596566522</v>
      </c>
      <c r="M27" s="129">
        <f>K27-J27</f>
        <v>238.19999999999982</v>
      </c>
      <c r="N27" s="133">
        <f>SUM(N6:N26)</f>
        <v>2688</v>
      </c>
      <c r="O27" s="133">
        <f>SUM(O6:O26)</f>
        <v>2596</v>
      </c>
    </row>
    <row r="28" spans="1:15" ht="12.75">
      <c r="A28" s="1">
        <v>1</v>
      </c>
      <c r="B28" s="34" t="s">
        <v>134</v>
      </c>
      <c r="C28" s="27">
        <v>263.08</v>
      </c>
      <c r="D28" s="27">
        <v>274.67</v>
      </c>
      <c r="E28" s="206">
        <f>D28/C28*100</f>
        <v>104.40550402919267</v>
      </c>
      <c r="F28" s="206">
        <f>D28-C28</f>
        <v>11.590000000000032</v>
      </c>
      <c r="G28" s="70"/>
      <c r="H28" s="70"/>
      <c r="I28" s="68">
        <f>H28-G28</f>
        <v>0</v>
      </c>
      <c r="J28" s="70">
        <v>2436</v>
      </c>
      <c r="K28" s="70">
        <v>2367.8</v>
      </c>
      <c r="L28" s="206">
        <f>K28/J28*100</f>
        <v>97.20032840722497</v>
      </c>
      <c r="M28" s="207">
        <f>K28-J28</f>
        <v>-68.19999999999982</v>
      </c>
      <c r="N28" s="76">
        <v>108</v>
      </c>
      <c r="O28" s="76">
        <v>116</v>
      </c>
    </row>
    <row r="29" spans="1:15" ht="12.75">
      <c r="A29" s="95">
        <v>2</v>
      </c>
      <c r="B29" s="95" t="s">
        <v>131</v>
      </c>
      <c r="C29" s="95"/>
      <c r="D29" s="95"/>
      <c r="E29" s="206"/>
      <c r="F29" s="206"/>
      <c r="G29" s="95"/>
      <c r="H29" s="95"/>
      <c r="I29" s="95"/>
      <c r="J29" s="14"/>
      <c r="K29" s="14"/>
      <c r="L29" s="206"/>
      <c r="M29" s="207"/>
      <c r="N29" s="132"/>
      <c r="O29" s="132"/>
    </row>
    <row r="30" spans="1:15" ht="12.75">
      <c r="A30" s="130"/>
      <c r="B30" s="127" t="s">
        <v>129</v>
      </c>
      <c r="C30" s="127"/>
      <c r="D30" s="127"/>
      <c r="E30" s="128"/>
      <c r="F30" s="128"/>
      <c r="G30" s="127"/>
      <c r="H30" s="127"/>
      <c r="I30" s="127"/>
      <c r="J30" s="127"/>
      <c r="K30" s="127"/>
      <c r="L30" s="128"/>
      <c r="M30" s="129"/>
      <c r="N30" s="127"/>
      <c r="O30" s="127"/>
    </row>
    <row r="31" spans="1:15" ht="12.75">
      <c r="A31" s="130"/>
      <c r="B31" s="127" t="s">
        <v>126</v>
      </c>
      <c r="C31" s="127">
        <f>SUM(C27:C30)</f>
        <v>6526.13</v>
      </c>
      <c r="D31" s="127">
        <f>SUM(D27:D30)</f>
        <v>6941.907999999999</v>
      </c>
      <c r="E31" s="128">
        <f>D31/C31*100</f>
        <v>106.37097330270772</v>
      </c>
      <c r="F31" s="128">
        <f>D31-C31</f>
        <v>415.77799999999934</v>
      </c>
      <c r="G31" s="180">
        <f>SUM(G27:G30)</f>
        <v>0</v>
      </c>
      <c r="H31" s="127"/>
      <c r="I31" s="127"/>
      <c r="J31" s="127">
        <v>2334</v>
      </c>
      <c r="K31" s="127">
        <v>2560</v>
      </c>
      <c r="L31" s="128">
        <f>K31/J31*100</f>
        <v>109.68294772922023</v>
      </c>
      <c r="M31" s="129">
        <f>K31-J31</f>
        <v>226</v>
      </c>
      <c r="N31" s="176">
        <f>SUM(N27:N30)</f>
        <v>2796</v>
      </c>
      <c r="O31" s="176">
        <f>SUM(O27:O30)</f>
        <v>2712</v>
      </c>
    </row>
    <row r="32" ht="12.75">
      <c r="L32" s="51"/>
    </row>
    <row r="33" ht="12.75">
      <c r="L33" s="51"/>
    </row>
    <row r="34" spans="5:12" ht="12.75">
      <c r="E34" t="s">
        <v>189</v>
      </c>
      <c r="L34" s="51" t="s">
        <v>191</v>
      </c>
    </row>
    <row r="35" spans="5:12" ht="12.75">
      <c r="E35" t="s">
        <v>192</v>
      </c>
      <c r="L35" s="51"/>
    </row>
    <row r="36" ht="12.75">
      <c r="L36" s="51"/>
    </row>
    <row r="37" ht="12.75">
      <c r="L37" s="51"/>
    </row>
    <row r="38" ht="12.75">
      <c r="L38" s="51"/>
    </row>
    <row r="39" ht="12.75">
      <c r="L39" s="51"/>
    </row>
    <row r="40" spans="6:12" ht="12.75">
      <c r="F40" s="24"/>
      <c r="G40" s="24"/>
      <c r="J40" s="24"/>
      <c r="L40" s="51"/>
    </row>
    <row r="41" spans="6:12" ht="12.75">
      <c r="F41" s="37"/>
      <c r="G41" s="53"/>
      <c r="J41" s="50"/>
      <c r="L41" s="51"/>
    </row>
    <row r="42" spans="6:12" ht="12.75">
      <c r="F42" s="24"/>
      <c r="G42" s="24"/>
      <c r="L42" s="52"/>
    </row>
  </sheetData>
  <mergeCells count="18">
    <mergeCell ref="N3:O3"/>
    <mergeCell ref="N4:O4"/>
    <mergeCell ref="J3:M3"/>
    <mergeCell ref="A3:A5"/>
    <mergeCell ref="C4:C5"/>
    <mergeCell ref="D4:D5"/>
    <mergeCell ref="E4:E5"/>
    <mergeCell ref="F4:F5"/>
    <mergeCell ref="A1:M1"/>
    <mergeCell ref="I2:M2"/>
    <mergeCell ref="G4:I4"/>
    <mergeCell ref="L4:L5"/>
    <mergeCell ref="M4:M5"/>
    <mergeCell ref="J4:J5"/>
    <mergeCell ref="K4:K5"/>
    <mergeCell ref="G3:I3"/>
    <mergeCell ref="C3:F3"/>
    <mergeCell ref="B3:B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80" r:id="rId1"/>
  <rowBreaks count="1" manualBreakCount="1">
    <brk id="3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="75" zoomScaleSheetLayoutView="75" workbookViewId="0" topLeftCell="A1">
      <pane xSplit="2" ySplit="7" topLeftCell="C8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G36" sqref="G36"/>
    </sheetView>
  </sheetViews>
  <sheetFormatPr defaultColWidth="9.00390625" defaultRowHeight="12.75"/>
  <cols>
    <col min="1" max="1" width="3.875" style="0" customWidth="1"/>
    <col min="2" max="2" width="36.375" style="0" customWidth="1"/>
    <col min="5" max="5" width="10.25390625" style="0" customWidth="1"/>
    <col min="6" max="8" width="9.25390625" style="0" bestFit="1" customWidth="1"/>
    <col min="9" max="9" width="11.00390625" style="0" customWidth="1"/>
    <col min="10" max="12" width="9.25390625" style="0" bestFit="1" customWidth="1"/>
    <col min="13" max="13" width="12.00390625" style="0" customWidth="1"/>
    <col min="14" max="14" width="9.25390625" style="0" bestFit="1" customWidth="1"/>
  </cols>
  <sheetData>
    <row r="2" spans="1:14" ht="15.75">
      <c r="A2" s="38"/>
      <c r="B2" s="240" t="s">
        <v>176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75">
      <c r="A3" s="38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>
      <c r="A4" s="56"/>
      <c r="B4" s="55"/>
      <c r="C4" s="272" t="s">
        <v>15</v>
      </c>
      <c r="D4" s="273"/>
      <c r="E4" s="273"/>
      <c r="F4" s="273"/>
      <c r="G4" s="272" t="s">
        <v>16</v>
      </c>
      <c r="H4" s="273"/>
      <c r="I4" s="273"/>
      <c r="J4" s="273"/>
      <c r="K4" s="272" t="s">
        <v>17</v>
      </c>
      <c r="L4" s="273"/>
      <c r="M4" s="273"/>
      <c r="N4" s="273"/>
    </row>
    <row r="5" spans="1:14" ht="16.5">
      <c r="A5" s="57"/>
      <c r="B5" s="242" t="s">
        <v>73</v>
      </c>
      <c r="C5" s="274" t="s">
        <v>123</v>
      </c>
      <c r="D5" s="270" t="s">
        <v>152</v>
      </c>
      <c r="E5" s="40" t="s">
        <v>151</v>
      </c>
      <c r="F5" s="39" t="s">
        <v>151</v>
      </c>
      <c r="G5" s="270" t="s">
        <v>123</v>
      </c>
      <c r="H5" s="270" t="s">
        <v>151</v>
      </c>
      <c r="I5" s="40" t="s">
        <v>151</v>
      </c>
      <c r="J5" s="39" t="s">
        <v>156</v>
      </c>
      <c r="K5" s="276" t="s">
        <v>123</v>
      </c>
      <c r="L5" s="276" t="s">
        <v>151</v>
      </c>
      <c r="M5" s="40" t="s">
        <v>151</v>
      </c>
      <c r="N5" s="39" t="s">
        <v>157</v>
      </c>
    </row>
    <row r="6" spans="1:14" ht="16.5">
      <c r="A6" s="57"/>
      <c r="B6" s="243"/>
      <c r="C6" s="274"/>
      <c r="D6" s="270"/>
      <c r="E6" s="40" t="s">
        <v>19</v>
      </c>
      <c r="F6" s="39" t="s">
        <v>18</v>
      </c>
      <c r="G6" s="270"/>
      <c r="H6" s="270"/>
      <c r="I6" s="40" t="s">
        <v>19</v>
      </c>
      <c r="J6" s="39" t="s">
        <v>18</v>
      </c>
      <c r="K6" s="270"/>
      <c r="L6" s="270"/>
      <c r="M6" s="40" t="s">
        <v>19</v>
      </c>
      <c r="N6" s="39" t="s">
        <v>18</v>
      </c>
    </row>
    <row r="7" spans="1:14" ht="16.5">
      <c r="A7" s="58" t="s">
        <v>69</v>
      </c>
      <c r="B7" s="244"/>
      <c r="C7" s="275"/>
      <c r="D7" s="271"/>
      <c r="E7" s="40" t="s">
        <v>123</v>
      </c>
      <c r="F7" s="39" t="s">
        <v>123</v>
      </c>
      <c r="G7" s="271"/>
      <c r="H7" s="271"/>
      <c r="I7" s="40" t="s">
        <v>123</v>
      </c>
      <c r="J7" s="39" t="s">
        <v>123</v>
      </c>
      <c r="K7" s="271"/>
      <c r="L7" s="271"/>
      <c r="M7" s="40" t="s">
        <v>123</v>
      </c>
      <c r="N7" s="39" t="s">
        <v>123</v>
      </c>
    </row>
    <row r="8" spans="1:14" ht="15.75">
      <c r="A8" s="135">
        <v>1</v>
      </c>
      <c r="B8" s="136" t="s">
        <v>74</v>
      </c>
      <c r="C8" s="137">
        <v>1205</v>
      </c>
      <c r="D8" s="137">
        <v>1149</v>
      </c>
      <c r="E8" s="138">
        <f aca="true" t="shared" si="0" ref="E8:E26">D8/C8*100</f>
        <v>95.35269709543569</v>
      </c>
      <c r="F8" s="136">
        <f>D8-C8</f>
        <v>-56</v>
      </c>
      <c r="G8" s="137">
        <v>470</v>
      </c>
      <c r="H8" s="137">
        <v>470</v>
      </c>
      <c r="I8" s="138">
        <f>H8/G8*100</f>
        <v>100</v>
      </c>
      <c r="J8" s="136">
        <v>0</v>
      </c>
      <c r="K8" s="137">
        <v>1348</v>
      </c>
      <c r="L8" s="137">
        <v>860</v>
      </c>
      <c r="M8" s="138">
        <f>L8/K8*100</f>
        <v>63.798219584569736</v>
      </c>
      <c r="N8" s="136">
        <f>L8-K8</f>
        <v>-488</v>
      </c>
    </row>
    <row r="9" spans="1:14" ht="15.75">
      <c r="A9" s="137">
        <v>2</v>
      </c>
      <c r="B9" s="136" t="s">
        <v>103</v>
      </c>
      <c r="C9" s="137">
        <v>101</v>
      </c>
      <c r="D9" s="137">
        <v>0</v>
      </c>
      <c r="E9" s="138">
        <f t="shared" si="0"/>
        <v>0</v>
      </c>
      <c r="F9" s="136">
        <f aca="true" t="shared" si="1" ref="F9:F26">D9-C9</f>
        <v>-101</v>
      </c>
      <c r="G9" s="137">
        <v>63</v>
      </c>
      <c r="H9" s="137">
        <v>0</v>
      </c>
      <c r="I9" s="138">
        <f aca="true" t="shared" si="2" ref="I9:I26">H9/G9*100</f>
        <v>0</v>
      </c>
      <c r="J9" s="136">
        <f aca="true" t="shared" si="3" ref="J9:J26">H9-G9</f>
        <v>-63</v>
      </c>
      <c r="K9" s="137"/>
      <c r="L9" s="137">
        <v>0</v>
      </c>
      <c r="M9" s="138" t="e">
        <f aca="true" t="shared" si="4" ref="M9:M28">L9/K9*100</f>
        <v>#DIV/0!</v>
      </c>
      <c r="N9" s="136">
        <f aca="true" t="shared" si="5" ref="N9:N28">L9-K9</f>
        <v>0</v>
      </c>
    </row>
    <row r="10" spans="1:14" ht="15.75">
      <c r="A10" s="137">
        <v>3</v>
      </c>
      <c r="B10" s="136" t="s">
        <v>90</v>
      </c>
      <c r="C10" s="137">
        <v>277</v>
      </c>
      <c r="D10" s="137">
        <v>278</v>
      </c>
      <c r="E10" s="138">
        <f t="shared" si="0"/>
        <v>100.36101083032491</v>
      </c>
      <c r="F10" s="136">
        <f t="shared" si="1"/>
        <v>1</v>
      </c>
      <c r="G10" s="137">
        <v>148</v>
      </c>
      <c r="H10" s="137">
        <v>148</v>
      </c>
      <c r="I10" s="138">
        <f t="shared" si="2"/>
        <v>100</v>
      </c>
      <c r="J10" s="136">
        <v>0</v>
      </c>
      <c r="K10" s="137">
        <v>266</v>
      </c>
      <c r="L10" s="137">
        <v>201</v>
      </c>
      <c r="M10" s="138">
        <f t="shared" si="4"/>
        <v>75.56390977443608</v>
      </c>
      <c r="N10" s="136">
        <f t="shared" si="5"/>
        <v>-65</v>
      </c>
    </row>
    <row r="11" spans="1:14" ht="15.75">
      <c r="A11" s="137">
        <v>4</v>
      </c>
      <c r="B11" s="136" t="s">
        <v>75</v>
      </c>
      <c r="C11" s="137">
        <v>28</v>
      </c>
      <c r="D11" s="137">
        <v>10</v>
      </c>
      <c r="E11" s="138">
        <f t="shared" si="0"/>
        <v>35.714285714285715</v>
      </c>
      <c r="F11" s="136">
        <f t="shared" si="1"/>
        <v>-18</v>
      </c>
      <c r="G11" s="137">
        <v>25</v>
      </c>
      <c r="H11" s="137">
        <v>10</v>
      </c>
      <c r="I11" s="138">
        <f t="shared" si="2"/>
        <v>40</v>
      </c>
      <c r="J11" s="136">
        <f t="shared" si="3"/>
        <v>-15</v>
      </c>
      <c r="K11" s="137">
        <v>115</v>
      </c>
      <c r="L11" s="137">
        <v>101</v>
      </c>
      <c r="M11" s="138">
        <f t="shared" si="4"/>
        <v>87.82608695652175</v>
      </c>
      <c r="N11" s="136">
        <f t="shared" si="5"/>
        <v>-14</v>
      </c>
    </row>
    <row r="12" spans="1:14" ht="15.75">
      <c r="A12" s="137">
        <v>5</v>
      </c>
      <c r="B12" s="136" t="s">
        <v>76</v>
      </c>
      <c r="C12" s="137"/>
      <c r="D12" s="137"/>
      <c r="E12" s="138" t="e">
        <f t="shared" si="0"/>
        <v>#DIV/0!</v>
      </c>
      <c r="F12" s="136">
        <f t="shared" si="1"/>
        <v>0</v>
      </c>
      <c r="G12" s="137"/>
      <c r="H12" s="137"/>
      <c r="I12" s="138" t="e">
        <f t="shared" si="2"/>
        <v>#DIV/0!</v>
      </c>
      <c r="J12" s="136">
        <f t="shared" si="3"/>
        <v>0</v>
      </c>
      <c r="K12" s="137">
        <v>232</v>
      </c>
      <c r="L12" s="137">
        <v>165</v>
      </c>
      <c r="M12" s="138">
        <f t="shared" si="4"/>
        <v>71.12068965517241</v>
      </c>
      <c r="N12" s="136">
        <f t="shared" si="5"/>
        <v>-67</v>
      </c>
    </row>
    <row r="13" spans="1:14" ht="15.75">
      <c r="A13" s="137">
        <v>6</v>
      </c>
      <c r="B13" s="136" t="s">
        <v>135</v>
      </c>
      <c r="C13" s="137">
        <v>282</v>
      </c>
      <c r="D13" s="137">
        <v>206</v>
      </c>
      <c r="E13" s="138">
        <f t="shared" si="0"/>
        <v>73.04964539007092</v>
      </c>
      <c r="F13" s="136">
        <f t="shared" si="1"/>
        <v>-76</v>
      </c>
      <c r="G13" s="137">
        <v>120</v>
      </c>
      <c r="H13" s="137">
        <v>120</v>
      </c>
      <c r="I13" s="138">
        <f t="shared" si="2"/>
        <v>100</v>
      </c>
      <c r="J13" s="136">
        <f t="shared" si="3"/>
        <v>0</v>
      </c>
      <c r="K13" s="137">
        <v>143</v>
      </c>
      <c r="L13" s="137">
        <v>40</v>
      </c>
      <c r="M13" s="138">
        <f t="shared" si="4"/>
        <v>27.972027972027973</v>
      </c>
      <c r="N13" s="136">
        <f t="shared" si="5"/>
        <v>-103</v>
      </c>
    </row>
    <row r="14" spans="1:14" ht="15.75">
      <c r="A14" s="137">
        <v>7</v>
      </c>
      <c r="B14" s="136" t="s">
        <v>77</v>
      </c>
      <c r="C14" s="137">
        <v>2</v>
      </c>
      <c r="D14" s="137">
        <v>11</v>
      </c>
      <c r="E14" s="138">
        <f t="shared" si="0"/>
        <v>550</v>
      </c>
      <c r="F14" s="136">
        <f t="shared" si="1"/>
        <v>9</v>
      </c>
      <c r="G14" s="137"/>
      <c r="H14" s="137">
        <v>0</v>
      </c>
      <c r="I14" s="138" t="e">
        <f t="shared" si="2"/>
        <v>#DIV/0!</v>
      </c>
      <c r="J14" s="136">
        <f t="shared" si="3"/>
        <v>0</v>
      </c>
      <c r="K14" s="137"/>
      <c r="L14" s="137">
        <v>0</v>
      </c>
      <c r="M14" s="138" t="e">
        <f t="shared" si="4"/>
        <v>#DIV/0!</v>
      </c>
      <c r="N14" s="136">
        <f t="shared" si="5"/>
        <v>0</v>
      </c>
    </row>
    <row r="15" spans="1:14" ht="15.75">
      <c r="A15" s="137">
        <v>8</v>
      </c>
      <c r="B15" s="136" t="s">
        <v>78</v>
      </c>
      <c r="C15" s="137">
        <v>1133</v>
      </c>
      <c r="D15" s="137">
        <v>1156</v>
      </c>
      <c r="E15" s="138">
        <f t="shared" si="0"/>
        <v>102.03000882612534</v>
      </c>
      <c r="F15" s="136">
        <f t="shared" si="1"/>
        <v>23</v>
      </c>
      <c r="G15" s="137">
        <v>500</v>
      </c>
      <c r="H15" s="137">
        <v>500</v>
      </c>
      <c r="I15" s="138">
        <f t="shared" si="2"/>
        <v>100</v>
      </c>
      <c r="J15" s="136">
        <f t="shared" si="3"/>
        <v>0</v>
      </c>
      <c r="K15" s="137"/>
      <c r="L15" s="137"/>
      <c r="M15" s="138" t="e">
        <f t="shared" si="4"/>
        <v>#DIV/0!</v>
      </c>
      <c r="N15" s="136">
        <f t="shared" si="5"/>
        <v>0</v>
      </c>
    </row>
    <row r="16" spans="1:14" ht="15.75">
      <c r="A16" s="137">
        <v>9</v>
      </c>
      <c r="B16" s="136" t="s">
        <v>79</v>
      </c>
      <c r="C16" s="137">
        <v>799</v>
      </c>
      <c r="D16" s="137">
        <v>1044</v>
      </c>
      <c r="E16" s="138">
        <f t="shared" si="0"/>
        <v>130.66332916145183</v>
      </c>
      <c r="F16" s="136">
        <f t="shared" si="1"/>
        <v>245</v>
      </c>
      <c r="G16" s="137">
        <v>445</v>
      </c>
      <c r="H16" s="137">
        <v>465</v>
      </c>
      <c r="I16" s="138">
        <f t="shared" si="2"/>
        <v>104.49438202247192</v>
      </c>
      <c r="J16" s="136">
        <f t="shared" si="3"/>
        <v>20</v>
      </c>
      <c r="K16" s="137"/>
      <c r="L16" s="137"/>
      <c r="M16" s="138" t="e">
        <f t="shared" si="4"/>
        <v>#DIV/0!</v>
      </c>
      <c r="N16" s="136">
        <f t="shared" si="5"/>
        <v>0</v>
      </c>
    </row>
    <row r="17" spans="1:14" ht="15.75">
      <c r="A17" s="137">
        <v>10</v>
      </c>
      <c r="B17" s="136" t="s">
        <v>81</v>
      </c>
      <c r="C17" s="137">
        <v>62</v>
      </c>
      <c r="D17" s="195">
        <v>52</v>
      </c>
      <c r="E17" s="138">
        <f t="shared" si="0"/>
        <v>83.87096774193549</v>
      </c>
      <c r="F17" s="136">
        <f t="shared" si="1"/>
        <v>-10</v>
      </c>
      <c r="G17" s="137">
        <v>40</v>
      </c>
      <c r="H17" s="137">
        <v>37</v>
      </c>
      <c r="I17" s="138">
        <f t="shared" si="2"/>
        <v>92.5</v>
      </c>
      <c r="J17" s="136">
        <f t="shared" si="3"/>
        <v>-3</v>
      </c>
      <c r="K17" s="137"/>
      <c r="L17" s="137"/>
      <c r="M17" s="138" t="e">
        <f t="shared" si="4"/>
        <v>#DIV/0!</v>
      </c>
      <c r="N17" s="136">
        <f t="shared" si="5"/>
        <v>0</v>
      </c>
    </row>
    <row r="18" spans="1:14" ht="15.75">
      <c r="A18" s="137">
        <v>11</v>
      </c>
      <c r="B18" s="136" t="s">
        <v>82</v>
      </c>
      <c r="C18" s="137">
        <v>305</v>
      </c>
      <c r="D18" s="195">
        <v>321</v>
      </c>
      <c r="E18" s="138">
        <f t="shared" si="0"/>
        <v>105.24590163934427</v>
      </c>
      <c r="F18" s="136">
        <f t="shared" si="1"/>
        <v>16</v>
      </c>
      <c r="G18" s="137">
        <v>145</v>
      </c>
      <c r="H18" s="137">
        <v>145</v>
      </c>
      <c r="I18" s="138">
        <f t="shared" si="2"/>
        <v>100</v>
      </c>
      <c r="J18" s="136">
        <f t="shared" si="3"/>
        <v>0</v>
      </c>
      <c r="K18" s="137">
        <v>117</v>
      </c>
      <c r="L18" s="137">
        <v>0</v>
      </c>
      <c r="M18" s="138">
        <f t="shared" si="4"/>
        <v>0</v>
      </c>
      <c r="N18" s="136">
        <f t="shared" si="5"/>
        <v>-117</v>
      </c>
    </row>
    <row r="19" spans="1:14" ht="15.75">
      <c r="A19" s="137">
        <v>12</v>
      </c>
      <c r="B19" s="136" t="s">
        <v>147</v>
      </c>
      <c r="C19" s="137"/>
      <c r="D19" s="137">
        <v>230</v>
      </c>
      <c r="E19" s="138" t="e">
        <f t="shared" si="0"/>
        <v>#DIV/0!</v>
      </c>
      <c r="F19" s="136">
        <f t="shared" si="1"/>
        <v>230</v>
      </c>
      <c r="G19" s="137"/>
      <c r="H19" s="137"/>
      <c r="I19" s="138" t="e">
        <f t="shared" si="2"/>
        <v>#DIV/0!</v>
      </c>
      <c r="J19" s="136">
        <f t="shared" si="3"/>
        <v>0</v>
      </c>
      <c r="K19" s="137"/>
      <c r="L19" s="137"/>
      <c r="M19" s="138" t="e">
        <f t="shared" si="4"/>
        <v>#DIV/0!</v>
      </c>
      <c r="N19" s="136">
        <f t="shared" si="5"/>
        <v>0</v>
      </c>
    </row>
    <row r="20" spans="1:14" ht="15.75">
      <c r="A20" s="137">
        <v>13</v>
      </c>
      <c r="B20" s="136" t="s">
        <v>164</v>
      </c>
      <c r="C20" s="137"/>
      <c r="D20" s="137"/>
      <c r="E20" s="138" t="e">
        <f t="shared" si="0"/>
        <v>#DIV/0!</v>
      </c>
      <c r="F20" s="136">
        <f t="shared" si="1"/>
        <v>0</v>
      </c>
      <c r="G20" s="137"/>
      <c r="H20" s="137"/>
      <c r="I20" s="138" t="e">
        <f t="shared" si="2"/>
        <v>#DIV/0!</v>
      </c>
      <c r="J20" s="136">
        <f t="shared" si="3"/>
        <v>0</v>
      </c>
      <c r="K20" s="137"/>
      <c r="L20" s="137"/>
      <c r="M20" s="138" t="e">
        <f t="shared" si="4"/>
        <v>#DIV/0!</v>
      </c>
      <c r="N20" s="136">
        <f t="shared" si="5"/>
        <v>0</v>
      </c>
    </row>
    <row r="21" spans="1:14" ht="15.75">
      <c r="A21" s="137">
        <v>14</v>
      </c>
      <c r="B21" s="136" t="s">
        <v>84</v>
      </c>
      <c r="C21" s="137"/>
      <c r="D21" s="137"/>
      <c r="E21" s="138" t="e">
        <f t="shared" si="0"/>
        <v>#DIV/0!</v>
      </c>
      <c r="F21" s="136">
        <f t="shared" si="1"/>
        <v>0</v>
      </c>
      <c r="G21" s="137"/>
      <c r="H21" s="137"/>
      <c r="I21" s="138" t="e">
        <f t="shared" si="2"/>
        <v>#DIV/0!</v>
      </c>
      <c r="J21" s="136">
        <f t="shared" si="3"/>
        <v>0</v>
      </c>
      <c r="K21" s="137"/>
      <c r="L21" s="137"/>
      <c r="M21" s="138" t="e">
        <f t="shared" si="4"/>
        <v>#DIV/0!</v>
      </c>
      <c r="N21" s="136">
        <f t="shared" si="5"/>
        <v>0</v>
      </c>
    </row>
    <row r="22" spans="1:14" ht="15.75">
      <c r="A22" s="137">
        <v>15</v>
      </c>
      <c r="B22" s="136" t="s">
        <v>85</v>
      </c>
      <c r="C22" s="137"/>
      <c r="D22" s="137">
        <v>0</v>
      </c>
      <c r="E22" s="138" t="e">
        <f t="shared" si="0"/>
        <v>#DIV/0!</v>
      </c>
      <c r="F22" s="136">
        <f t="shared" si="1"/>
        <v>0</v>
      </c>
      <c r="G22" s="137"/>
      <c r="H22" s="137">
        <v>0</v>
      </c>
      <c r="I22" s="138" t="e">
        <f t="shared" si="2"/>
        <v>#DIV/0!</v>
      </c>
      <c r="J22" s="136">
        <f t="shared" si="3"/>
        <v>0</v>
      </c>
      <c r="K22" s="137">
        <v>4609</v>
      </c>
      <c r="L22" s="137">
        <v>5910</v>
      </c>
      <c r="M22" s="138">
        <f t="shared" si="4"/>
        <v>128.22738121067476</v>
      </c>
      <c r="N22" s="136">
        <f t="shared" si="5"/>
        <v>1301</v>
      </c>
    </row>
    <row r="23" spans="1:14" ht="15.75">
      <c r="A23" s="137">
        <v>16</v>
      </c>
      <c r="B23" s="136" t="s">
        <v>145</v>
      </c>
      <c r="C23" s="137"/>
      <c r="D23" s="137"/>
      <c r="E23" s="138" t="e">
        <f t="shared" si="0"/>
        <v>#DIV/0!</v>
      </c>
      <c r="F23" s="136">
        <f t="shared" si="1"/>
        <v>0</v>
      </c>
      <c r="G23" s="137"/>
      <c r="H23" s="137"/>
      <c r="I23" s="138" t="e">
        <f t="shared" si="2"/>
        <v>#DIV/0!</v>
      </c>
      <c r="J23" s="136">
        <f t="shared" si="3"/>
        <v>0</v>
      </c>
      <c r="K23" s="137"/>
      <c r="L23" s="137"/>
      <c r="M23" s="138" t="e">
        <f t="shared" si="4"/>
        <v>#DIV/0!</v>
      </c>
      <c r="N23" s="136">
        <f t="shared" si="5"/>
        <v>0</v>
      </c>
    </row>
    <row r="24" spans="1:14" ht="15.75">
      <c r="A24" s="137">
        <v>17</v>
      </c>
      <c r="B24" s="136" t="s">
        <v>86</v>
      </c>
      <c r="C24" s="137">
        <v>861</v>
      </c>
      <c r="D24" s="137">
        <v>799</v>
      </c>
      <c r="E24" s="138">
        <f t="shared" si="0"/>
        <v>92.79907084785134</v>
      </c>
      <c r="F24" s="136">
        <f t="shared" si="1"/>
        <v>-62</v>
      </c>
      <c r="G24" s="137">
        <v>350</v>
      </c>
      <c r="H24" s="137">
        <v>350</v>
      </c>
      <c r="I24" s="138">
        <f t="shared" si="2"/>
        <v>100</v>
      </c>
      <c r="J24" s="136">
        <f t="shared" si="3"/>
        <v>0</v>
      </c>
      <c r="K24" s="137">
        <v>1996</v>
      </c>
      <c r="L24" s="137">
        <v>1956</v>
      </c>
      <c r="M24" s="138">
        <f t="shared" si="4"/>
        <v>97.99599198396794</v>
      </c>
      <c r="N24" s="136">
        <f t="shared" si="5"/>
        <v>-40</v>
      </c>
    </row>
    <row r="25" spans="1:14" ht="15.75">
      <c r="A25" s="137">
        <v>18</v>
      </c>
      <c r="B25" s="136" t="s">
        <v>87</v>
      </c>
      <c r="C25" s="137">
        <v>700</v>
      </c>
      <c r="D25" s="137">
        <v>716</v>
      </c>
      <c r="E25" s="138">
        <f t="shared" si="0"/>
        <v>102.28571428571429</v>
      </c>
      <c r="F25" s="136">
        <f t="shared" si="1"/>
        <v>16</v>
      </c>
      <c r="G25" s="137">
        <v>345</v>
      </c>
      <c r="H25" s="137">
        <v>360</v>
      </c>
      <c r="I25" s="138">
        <f t="shared" si="2"/>
        <v>104.34782608695652</v>
      </c>
      <c r="J25" s="136">
        <f t="shared" si="3"/>
        <v>15</v>
      </c>
      <c r="K25" s="137"/>
      <c r="L25" s="137"/>
      <c r="M25" s="138" t="e">
        <f t="shared" si="4"/>
        <v>#DIV/0!</v>
      </c>
      <c r="N25" s="136">
        <f t="shared" si="5"/>
        <v>0</v>
      </c>
    </row>
    <row r="26" spans="1:14" ht="15.75">
      <c r="A26" s="137">
        <v>19</v>
      </c>
      <c r="B26" s="136" t="s">
        <v>88</v>
      </c>
      <c r="C26" s="137"/>
      <c r="D26" s="137"/>
      <c r="E26" s="138" t="e">
        <f t="shared" si="0"/>
        <v>#DIV/0!</v>
      </c>
      <c r="F26" s="136">
        <f t="shared" si="1"/>
        <v>0</v>
      </c>
      <c r="G26" s="137"/>
      <c r="H26" s="137"/>
      <c r="I26" s="138" t="e">
        <f t="shared" si="2"/>
        <v>#DIV/0!</v>
      </c>
      <c r="J26" s="136">
        <f t="shared" si="3"/>
        <v>0</v>
      </c>
      <c r="K26" s="137">
        <v>4558</v>
      </c>
      <c r="L26" s="137">
        <v>3365</v>
      </c>
      <c r="M26" s="138">
        <f t="shared" si="4"/>
        <v>73.82623957876262</v>
      </c>
      <c r="N26" s="136">
        <f t="shared" si="5"/>
        <v>-1193</v>
      </c>
    </row>
    <row r="27" spans="1:14" ht="15.75">
      <c r="A27" s="139">
        <v>20</v>
      </c>
      <c r="B27" s="136" t="s">
        <v>100</v>
      </c>
      <c r="C27" s="137">
        <v>51</v>
      </c>
      <c r="D27" s="137">
        <v>0</v>
      </c>
      <c r="E27" s="137">
        <v>55.1</v>
      </c>
      <c r="F27" s="137">
        <v>-22</v>
      </c>
      <c r="G27" s="137"/>
      <c r="H27" s="137"/>
      <c r="I27" s="137"/>
      <c r="J27" s="137"/>
      <c r="K27" s="137">
        <v>155</v>
      </c>
      <c r="L27" s="137">
        <v>0</v>
      </c>
      <c r="M27" s="163">
        <f t="shared" si="4"/>
        <v>0</v>
      </c>
      <c r="N27" s="136">
        <f t="shared" si="5"/>
        <v>-155</v>
      </c>
    </row>
    <row r="28" spans="1:14" ht="15.75">
      <c r="A28" s="181">
        <v>21</v>
      </c>
      <c r="B28" s="136" t="s">
        <v>141</v>
      </c>
      <c r="C28" s="182"/>
      <c r="D28" s="182"/>
      <c r="E28" s="182"/>
      <c r="F28" s="182"/>
      <c r="G28" s="182"/>
      <c r="H28" s="182"/>
      <c r="I28" s="182"/>
      <c r="J28" s="182"/>
      <c r="K28" s="182">
        <v>32</v>
      </c>
      <c r="L28" s="182">
        <v>311</v>
      </c>
      <c r="M28" s="182">
        <f t="shared" si="4"/>
        <v>971.875</v>
      </c>
      <c r="N28" s="136">
        <f t="shared" si="5"/>
        <v>279</v>
      </c>
    </row>
    <row r="29" spans="1:14" ht="15.75">
      <c r="A29" s="181"/>
      <c r="B29" s="196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36"/>
    </row>
    <row r="30" spans="1:14" ht="21.75" customHeight="1">
      <c r="A30" s="210"/>
      <c r="B30" s="211" t="s">
        <v>130</v>
      </c>
      <c r="C30" s="212">
        <f>SUM(C8:C27)</f>
        <v>5806</v>
      </c>
      <c r="D30" s="212">
        <f>SUM(D8:D29)</f>
        <v>5972</v>
      </c>
      <c r="E30" s="213">
        <f>D30/C30*100</f>
        <v>102.85911126420943</v>
      </c>
      <c r="F30" s="212">
        <f>D30-C30</f>
        <v>166</v>
      </c>
      <c r="G30" s="212">
        <f>SUM(G8:G27)</f>
        <v>2651</v>
      </c>
      <c r="H30" s="212">
        <f>SUM(H8:H27)</f>
        <v>2605</v>
      </c>
      <c r="I30" s="213">
        <f>H30/G30*100</f>
        <v>98.2648057336854</v>
      </c>
      <c r="J30" s="212">
        <f>H30-G30</f>
        <v>-46</v>
      </c>
      <c r="K30" s="212">
        <f>SUM(K8:K28)</f>
        <v>13571</v>
      </c>
      <c r="L30" s="212">
        <f>SUM(L8:L28)</f>
        <v>12909</v>
      </c>
      <c r="M30" s="213">
        <f>L30/K30*100</f>
        <v>95.1219512195122</v>
      </c>
      <c r="N30" s="212">
        <f>L30-K30</f>
        <v>-662</v>
      </c>
    </row>
    <row r="31" spans="1:14" ht="19.5" customHeight="1">
      <c r="A31" s="214">
        <v>1</v>
      </c>
      <c r="B31" s="215" t="s">
        <v>134</v>
      </c>
      <c r="C31" s="216">
        <v>324</v>
      </c>
      <c r="D31" s="216">
        <v>325</v>
      </c>
      <c r="E31" s="217">
        <f aca="true" t="shared" si="6" ref="E31:E36">D31/C31*100</f>
        <v>100.30864197530865</v>
      </c>
      <c r="F31" s="218">
        <f>D31-C31</f>
        <v>1</v>
      </c>
      <c r="G31" s="216">
        <v>111</v>
      </c>
      <c r="H31" s="216">
        <v>119</v>
      </c>
      <c r="I31" s="217">
        <f aca="true" t="shared" si="7" ref="I31:I36">H31/G31*100</f>
        <v>107.2072072072072</v>
      </c>
      <c r="J31" s="218">
        <f>H31-G31</f>
        <v>8</v>
      </c>
      <c r="K31" s="216"/>
      <c r="L31" s="216"/>
      <c r="M31" s="219"/>
      <c r="N31" s="223">
        <f aca="true" t="shared" si="8" ref="N31:N36">L31-K31</f>
        <v>0</v>
      </c>
    </row>
    <row r="32" spans="1:14" ht="15.75">
      <c r="A32" s="214">
        <v>2</v>
      </c>
      <c r="B32" s="214" t="s">
        <v>132</v>
      </c>
      <c r="C32" s="214"/>
      <c r="D32" s="214"/>
      <c r="E32" s="219"/>
      <c r="F32" s="214"/>
      <c r="G32" s="214"/>
      <c r="H32" s="214"/>
      <c r="I32" s="219"/>
      <c r="J32" s="214"/>
      <c r="K32" s="214">
        <v>90</v>
      </c>
      <c r="L32" s="214"/>
      <c r="M32" s="219"/>
      <c r="N32" s="223">
        <f t="shared" si="8"/>
        <v>-90</v>
      </c>
    </row>
    <row r="33" spans="1:14" ht="15.75">
      <c r="A33" s="214">
        <v>3</v>
      </c>
      <c r="B33" s="214" t="s">
        <v>188</v>
      </c>
      <c r="C33" s="214"/>
      <c r="D33" s="214"/>
      <c r="E33" s="219"/>
      <c r="F33" s="214"/>
      <c r="G33" s="214"/>
      <c r="H33" s="214"/>
      <c r="I33" s="219"/>
      <c r="J33" s="214"/>
      <c r="K33" s="214">
        <v>100</v>
      </c>
      <c r="L33" s="214"/>
      <c r="M33" s="219"/>
      <c r="N33" s="223">
        <f t="shared" si="8"/>
        <v>-100</v>
      </c>
    </row>
    <row r="34" spans="1:14" ht="15.75">
      <c r="A34" s="214">
        <v>4</v>
      </c>
      <c r="B34" s="214" t="s">
        <v>133</v>
      </c>
      <c r="C34" s="214"/>
      <c r="D34" s="214"/>
      <c r="E34" s="219"/>
      <c r="F34" s="214"/>
      <c r="G34" s="214"/>
      <c r="H34" s="214"/>
      <c r="I34" s="219"/>
      <c r="J34" s="214"/>
      <c r="K34" s="214">
        <v>310</v>
      </c>
      <c r="L34" s="214"/>
      <c r="M34" s="219"/>
      <c r="N34" s="223">
        <f t="shared" si="8"/>
        <v>-310</v>
      </c>
    </row>
    <row r="35" spans="1:14" ht="15.75">
      <c r="A35" s="208">
        <v>5</v>
      </c>
      <c r="B35" s="209" t="s">
        <v>131</v>
      </c>
      <c r="C35" s="209">
        <v>27</v>
      </c>
      <c r="D35" s="209">
        <v>31</v>
      </c>
      <c r="E35" s="220">
        <f t="shared" si="6"/>
        <v>114.81481481481481</v>
      </c>
      <c r="F35" s="209"/>
      <c r="G35" s="209">
        <v>17</v>
      </c>
      <c r="H35" s="209">
        <v>9</v>
      </c>
      <c r="I35" s="217">
        <f t="shared" si="7"/>
        <v>52.94117647058824</v>
      </c>
      <c r="J35" s="209"/>
      <c r="K35" s="209">
        <v>172</v>
      </c>
      <c r="L35" s="209">
        <v>172</v>
      </c>
      <c r="M35" s="217">
        <f>L35/K35*100</f>
        <v>100</v>
      </c>
      <c r="N35" s="223">
        <f t="shared" si="8"/>
        <v>0</v>
      </c>
    </row>
    <row r="36" spans="1:14" ht="15.75">
      <c r="A36" s="134"/>
      <c r="B36" s="134" t="s">
        <v>126</v>
      </c>
      <c r="C36" s="134">
        <f>SUM(C30:C35)</f>
        <v>6157</v>
      </c>
      <c r="D36" s="134">
        <f>SUM(D30:D35)</f>
        <v>6328</v>
      </c>
      <c r="E36" s="222">
        <f t="shared" si="6"/>
        <v>102.77732662010719</v>
      </c>
      <c r="F36" s="134"/>
      <c r="G36" s="134">
        <f>SUM(G30:G35)</f>
        <v>2779</v>
      </c>
      <c r="H36" s="134">
        <f>SUM(H30:H35)</f>
        <v>2733</v>
      </c>
      <c r="I36" s="222">
        <f t="shared" si="7"/>
        <v>98.3447283195394</v>
      </c>
      <c r="J36" s="134"/>
      <c r="K36" s="134">
        <f>SUM(K30:K35)</f>
        <v>14243</v>
      </c>
      <c r="L36" s="134">
        <f>SUM(L30:L35)</f>
        <v>13081</v>
      </c>
      <c r="M36" s="222">
        <f>L36/K36*100</f>
        <v>91.8416064031454</v>
      </c>
      <c r="N36" s="212">
        <f t="shared" si="8"/>
        <v>-1162</v>
      </c>
    </row>
    <row r="40" spans="3:10" ht="12.75">
      <c r="C40" t="s">
        <v>189</v>
      </c>
      <c r="J40" t="s">
        <v>191</v>
      </c>
    </row>
    <row r="41" ht="12.75">
      <c r="C41" t="s">
        <v>195</v>
      </c>
    </row>
  </sheetData>
  <mergeCells count="11">
    <mergeCell ref="G5:G7"/>
    <mergeCell ref="H5:H7"/>
    <mergeCell ref="B2:N2"/>
    <mergeCell ref="K4:N4"/>
    <mergeCell ref="B5:B7"/>
    <mergeCell ref="C5:C7"/>
    <mergeCell ref="D5:D7"/>
    <mergeCell ref="C4:F4"/>
    <mergeCell ref="G4:J4"/>
    <mergeCell ref="L5:L7"/>
    <mergeCell ref="K5:K7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E32" sqref="E32"/>
    </sheetView>
  </sheetViews>
  <sheetFormatPr defaultColWidth="9.00390625" defaultRowHeight="12.75"/>
  <cols>
    <col min="1" max="1" width="3.625" style="0" customWidth="1"/>
    <col min="2" max="2" width="34.125" style="0" customWidth="1"/>
    <col min="3" max="3" width="7.625" style="0" customWidth="1"/>
    <col min="4" max="4" width="15.875" style="0" customWidth="1"/>
    <col min="5" max="5" width="7.375" style="0" customWidth="1"/>
    <col min="6" max="6" width="17.625" style="0" customWidth="1"/>
  </cols>
  <sheetData>
    <row r="1" spans="1:6" ht="15.75">
      <c r="A1" s="24"/>
      <c r="B1" s="240" t="s">
        <v>177</v>
      </c>
      <c r="C1" s="240"/>
      <c r="D1" s="240"/>
      <c r="E1" s="240"/>
      <c r="F1" s="240"/>
    </row>
    <row r="2" spans="1:6" ht="12.75">
      <c r="A2" s="26"/>
      <c r="B2" s="26"/>
      <c r="C2" s="26"/>
      <c r="D2" s="26"/>
      <c r="E2" s="26" t="s">
        <v>0</v>
      </c>
      <c r="F2" s="48"/>
    </row>
    <row r="3" spans="1:6" ht="12.75">
      <c r="A3" s="241" t="s">
        <v>38</v>
      </c>
      <c r="B3" s="242" t="s">
        <v>73</v>
      </c>
      <c r="C3" s="245" t="s">
        <v>65</v>
      </c>
      <c r="D3" s="246"/>
      <c r="E3" s="247"/>
      <c r="F3" s="277" t="s">
        <v>68</v>
      </c>
    </row>
    <row r="4" spans="1:6" ht="12.75">
      <c r="A4" s="241"/>
      <c r="B4" s="243"/>
      <c r="C4" s="241" t="s">
        <v>53</v>
      </c>
      <c r="D4" s="277" t="s">
        <v>66</v>
      </c>
      <c r="E4" s="277" t="s">
        <v>67</v>
      </c>
      <c r="F4" s="278"/>
    </row>
    <row r="5" spans="1:6" ht="12.75">
      <c r="A5" s="241"/>
      <c r="B5" s="244"/>
      <c r="C5" s="241"/>
      <c r="D5" s="279"/>
      <c r="E5" s="279"/>
      <c r="F5" s="279"/>
    </row>
    <row r="6" spans="1:6" ht="12.75">
      <c r="A6" s="28">
        <v>1</v>
      </c>
      <c r="B6" s="34" t="s">
        <v>74</v>
      </c>
      <c r="C6" s="28">
        <v>4080</v>
      </c>
      <c r="D6" s="28">
        <v>670</v>
      </c>
      <c r="E6" s="101">
        <v>0</v>
      </c>
      <c r="F6" s="28">
        <v>1131</v>
      </c>
    </row>
    <row r="7" spans="1:6" ht="12.75">
      <c r="A7" s="28">
        <v>2</v>
      </c>
      <c r="B7" s="34" t="s">
        <v>103</v>
      </c>
      <c r="C7" s="28">
        <v>0</v>
      </c>
      <c r="D7" s="28">
        <v>0</v>
      </c>
      <c r="E7" s="32">
        <v>0</v>
      </c>
      <c r="F7" s="28">
        <v>0</v>
      </c>
    </row>
    <row r="8" spans="1:7" ht="12.75">
      <c r="A8" s="28">
        <v>3</v>
      </c>
      <c r="B8" s="34" t="s">
        <v>90</v>
      </c>
      <c r="C8" s="28">
        <v>1873</v>
      </c>
      <c r="D8" s="28">
        <v>1873</v>
      </c>
      <c r="E8" s="32">
        <v>0</v>
      </c>
      <c r="F8" s="28">
        <v>286</v>
      </c>
      <c r="G8" s="77"/>
    </row>
    <row r="9" spans="1:7" ht="12.75">
      <c r="A9" s="28">
        <v>4</v>
      </c>
      <c r="B9" s="34" t="s">
        <v>75</v>
      </c>
      <c r="C9" s="28">
        <v>300</v>
      </c>
      <c r="D9" s="28">
        <v>300</v>
      </c>
      <c r="E9" s="32">
        <v>0</v>
      </c>
      <c r="F9" s="28">
        <v>40.3</v>
      </c>
      <c r="G9" s="77"/>
    </row>
    <row r="10" spans="1:6" ht="12.75">
      <c r="A10" s="28">
        <v>5</v>
      </c>
      <c r="B10" s="34" t="s">
        <v>76</v>
      </c>
      <c r="C10" s="28">
        <v>6215</v>
      </c>
      <c r="D10" s="28">
        <v>1159</v>
      </c>
      <c r="E10" s="32">
        <v>0</v>
      </c>
      <c r="F10" s="28">
        <v>106</v>
      </c>
    </row>
    <row r="11" spans="1:6" ht="12.75">
      <c r="A11" s="28">
        <v>6</v>
      </c>
      <c r="B11" s="34" t="s">
        <v>135</v>
      </c>
      <c r="C11" s="28">
        <v>703</v>
      </c>
      <c r="D11" s="28">
        <v>54</v>
      </c>
      <c r="E11" s="32">
        <v>0</v>
      </c>
      <c r="F11" s="28">
        <v>188</v>
      </c>
    </row>
    <row r="12" spans="1:6" ht="12.75">
      <c r="A12" s="33">
        <v>7</v>
      </c>
      <c r="B12" s="34" t="s">
        <v>77</v>
      </c>
      <c r="C12" s="33">
        <v>1419</v>
      </c>
      <c r="D12" s="33">
        <v>797</v>
      </c>
      <c r="E12" s="99">
        <v>0</v>
      </c>
      <c r="F12" s="33">
        <v>14</v>
      </c>
    </row>
    <row r="13" spans="1:6" ht="12.75">
      <c r="A13" s="28">
        <v>8</v>
      </c>
      <c r="B13" s="34" t="s">
        <v>78</v>
      </c>
      <c r="C13" s="28">
        <v>4127</v>
      </c>
      <c r="D13" s="28">
        <v>411</v>
      </c>
      <c r="E13" s="32">
        <v>0</v>
      </c>
      <c r="F13" s="28">
        <v>894</v>
      </c>
    </row>
    <row r="14" spans="1:6" ht="12.75">
      <c r="A14" s="28">
        <v>9</v>
      </c>
      <c r="B14" s="34" t="s">
        <v>134</v>
      </c>
      <c r="C14" s="28">
        <v>0</v>
      </c>
      <c r="D14" s="28">
        <v>0</v>
      </c>
      <c r="E14" s="32">
        <v>0</v>
      </c>
      <c r="F14" s="28">
        <v>242</v>
      </c>
    </row>
    <row r="15" spans="1:6" ht="12.75">
      <c r="A15" s="28">
        <v>10</v>
      </c>
      <c r="B15" s="34" t="s">
        <v>79</v>
      </c>
      <c r="C15" s="28">
        <v>72452</v>
      </c>
      <c r="D15" s="28">
        <v>20237</v>
      </c>
      <c r="E15" s="32">
        <v>420</v>
      </c>
      <c r="F15" s="28">
        <v>812</v>
      </c>
    </row>
    <row r="16" spans="1:6" ht="12.75">
      <c r="A16" s="28">
        <v>11</v>
      </c>
      <c r="B16" s="34" t="s">
        <v>140</v>
      </c>
      <c r="C16" s="28">
        <v>0</v>
      </c>
      <c r="D16" s="28">
        <v>0</v>
      </c>
      <c r="E16" s="32">
        <v>0</v>
      </c>
      <c r="F16" s="28">
        <v>0</v>
      </c>
    </row>
    <row r="17" spans="1:6" ht="12.75">
      <c r="A17" s="28">
        <v>12</v>
      </c>
      <c r="B17" s="34" t="s">
        <v>81</v>
      </c>
      <c r="C17" s="28">
        <v>0</v>
      </c>
      <c r="D17" s="28">
        <v>0</v>
      </c>
      <c r="E17" s="32">
        <v>0</v>
      </c>
      <c r="F17" s="28">
        <v>46</v>
      </c>
    </row>
    <row r="18" spans="1:6" ht="12.75">
      <c r="A18" s="28">
        <v>13</v>
      </c>
      <c r="B18" s="34" t="s">
        <v>82</v>
      </c>
      <c r="C18" s="28">
        <v>2900</v>
      </c>
      <c r="D18" s="28">
        <v>60</v>
      </c>
      <c r="E18" s="32">
        <v>0</v>
      </c>
      <c r="F18" s="28">
        <v>296</v>
      </c>
    </row>
    <row r="19" spans="1:6" ht="12.75">
      <c r="A19" s="28">
        <v>14</v>
      </c>
      <c r="B19" s="34" t="s">
        <v>147</v>
      </c>
      <c r="C19" s="28">
        <v>415</v>
      </c>
      <c r="D19" s="28">
        <v>0</v>
      </c>
      <c r="E19" s="32">
        <v>415</v>
      </c>
      <c r="F19" s="28">
        <v>140</v>
      </c>
    </row>
    <row r="20" spans="1:6" ht="12.75">
      <c r="A20" s="28">
        <v>15</v>
      </c>
      <c r="B20" s="34" t="s">
        <v>163</v>
      </c>
      <c r="C20" s="28">
        <v>1666</v>
      </c>
      <c r="D20" s="28">
        <v>1666</v>
      </c>
      <c r="E20" s="84">
        <v>1666</v>
      </c>
      <c r="F20" s="28">
        <v>56832</v>
      </c>
    </row>
    <row r="21" spans="1:6" ht="12.75">
      <c r="A21" s="28" t="s">
        <v>101</v>
      </c>
      <c r="B21" s="34" t="s">
        <v>84</v>
      </c>
      <c r="C21" s="28"/>
      <c r="D21" s="28"/>
      <c r="E21" s="84"/>
      <c r="F21" s="28"/>
    </row>
    <row r="22" spans="1:6" ht="12.75">
      <c r="A22" s="28">
        <v>17</v>
      </c>
      <c r="B22" s="34" t="s">
        <v>85</v>
      </c>
      <c r="C22" s="28">
        <v>0</v>
      </c>
      <c r="D22" s="28">
        <v>0</v>
      </c>
      <c r="E22" s="32">
        <v>0</v>
      </c>
      <c r="F22" s="28">
        <v>1773</v>
      </c>
    </row>
    <row r="23" spans="1:6" ht="12.75">
      <c r="A23" s="28">
        <v>18</v>
      </c>
      <c r="B23" s="34" t="s">
        <v>145</v>
      </c>
      <c r="C23" s="28">
        <v>13983</v>
      </c>
      <c r="D23" s="28">
        <v>13094</v>
      </c>
      <c r="E23" s="84">
        <v>6395</v>
      </c>
      <c r="F23" s="28">
        <v>18187</v>
      </c>
    </row>
    <row r="24" spans="1:6" ht="12.75">
      <c r="A24" s="28">
        <v>19</v>
      </c>
      <c r="B24" s="34" t="s">
        <v>86</v>
      </c>
      <c r="C24" s="28">
        <v>10175</v>
      </c>
      <c r="D24" s="28">
        <v>1890</v>
      </c>
      <c r="E24" s="84">
        <v>1420</v>
      </c>
      <c r="F24" s="28">
        <v>1207</v>
      </c>
    </row>
    <row r="25" spans="1:6" ht="12.75">
      <c r="A25" s="28">
        <v>20</v>
      </c>
      <c r="B25" s="34" t="s">
        <v>87</v>
      </c>
      <c r="C25" s="28">
        <v>0</v>
      </c>
      <c r="D25" s="28">
        <v>0</v>
      </c>
      <c r="E25" s="32">
        <v>0</v>
      </c>
      <c r="F25" s="28">
        <v>574</v>
      </c>
    </row>
    <row r="26" spans="1:6" ht="12.75">
      <c r="A26" s="28">
        <v>21</v>
      </c>
      <c r="B26" s="34" t="s">
        <v>104</v>
      </c>
      <c r="C26" s="28">
        <v>0</v>
      </c>
      <c r="D26" s="28">
        <v>0</v>
      </c>
      <c r="E26" s="32">
        <v>0</v>
      </c>
      <c r="F26" s="28">
        <v>0</v>
      </c>
    </row>
    <row r="27" spans="1:6" ht="12.75">
      <c r="A27" s="28">
        <v>22</v>
      </c>
      <c r="B27" s="34" t="s">
        <v>88</v>
      </c>
      <c r="C27" s="28">
        <v>0</v>
      </c>
      <c r="D27" s="28">
        <v>0</v>
      </c>
      <c r="E27" s="32">
        <v>0</v>
      </c>
      <c r="F27" s="28">
        <v>1009.5</v>
      </c>
    </row>
    <row r="28" spans="1:6" ht="12.75">
      <c r="A28" s="28">
        <v>23</v>
      </c>
      <c r="B28" s="34" t="s">
        <v>141</v>
      </c>
      <c r="C28" s="28">
        <v>134.3</v>
      </c>
      <c r="D28" s="28">
        <v>96.8</v>
      </c>
      <c r="E28" s="32">
        <v>96.8</v>
      </c>
      <c r="F28" s="28">
        <v>93.3</v>
      </c>
    </row>
    <row r="29" spans="1:6" ht="12.75">
      <c r="A29" s="9"/>
      <c r="B29" s="9" t="s">
        <v>89</v>
      </c>
      <c r="C29" s="20">
        <f>SUM(C6:C28)</f>
        <v>120442.3</v>
      </c>
      <c r="D29" s="20">
        <f>SUM(D6:D28)</f>
        <v>42307.8</v>
      </c>
      <c r="E29" s="20">
        <f>SUM(E6:E28)</f>
        <v>10412.8</v>
      </c>
      <c r="F29" s="20">
        <f>SUM(F6:F28)</f>
        <v>83871.1</v>
      </c>
    </row>
    <row r="31" spans="2:8" ht="12.75">
      <c r="B31" s="43" t="s">
        <v>193</v>
      </c>
      <c r="C31" s="87"/>
      <c r="D31" s="43"/>
      <c r="E31" s="26"/>
      <c r="F31" s="26"/>
      <c r="G31" s="26"/>
      <c r="H31" s="26"/>
    </row>
    <row r="32" spans="2:8" ht="12.75">
      <c r="B32" s="26" t="s">
        <v>172</v>
      </c>
      <c r="C32" s="26"/>
      <c r="D32" s="26"/>
      <c r="E32" s="26" t="s">
        <v>191</v>
      </c>
      <c r="F32" s="26"/>
      <c r="G32" s="26"/>
      <c r="H32" s="26"/>
    </row>
  </sheetData>
  <mergeCells count="8">
    <mergeCell ref="F3:F5"/>
    <mergeCell ref="B1:F1"/>
    <mergeCell ref="A3:A5"/>
    <mergeCell ref="B3:B5"/>
    <mergeCell ref="C3:E3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0"/>
  <sheetViews>
    <sheetView zoomScale="75" zoomScaleNormal="75" zoomScaleSheetLayoutView="75" workbookViewId="0" topLeftCell="A1">
      <pane xSplit="2" ySplit="6" topLeftCell="C16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K40" sqref="K40"/>
    </sheetView>
  </sheetViews>
  <sheetFormatPr defaultColWidth="9.00390625" defaultRowHeight="12.75"/>
  <cols>
    <col min="1" max="1" width="4.375" style="0" customWidth="1"/>
    <col min="2" max="2" width="34.375" style="0" customWidth="1"/>
    <col min="3" max="4" width="9.375" style="0" bestFit="1" customWidth="1"/>
    <col min="5" max="5" width="9.75390625" style="0" bestFit="1" customWidth="1"/>
    <col min="6" max="7" width="9.375" style="26" bestFit="1" customWidth="1"/>
    <col min="8" max="8" width="9.75390625" style="0" bestFit="1" customWidth="1"/>
    <col min="9" max="9" width="9.375" style="0" bestFit="1" customWidth="1"/>
    <col min="10" max="10" width="9.875" style="0" bestFit="1" customWidth="1"/>
    <col min="11" max="11" width="9.375" style="0" bestFit="1" customWidth="1"/>
    <col min="12" max="12" width="11.125" style="0" bestFit="1" customWidth="1"/>
    <col min="13" max="14" width="9.375" style="26" bestFit="1" customWidth="1"/>
    <col min="15" max="18" width="9.375" style="0" bestFit="1" customWidth="1"/>
    <col min="19" max="19" width="9.75390625" style="0" bestFit="1" customWidth="1"/>
    <col min="21" max="21" width="9.375" style="0" hidden="1" customWidth="1"/>
    <col min="22" max="24" width="9.25390625" style="0" hidden="1" customWidth="1"/>
  </cols>
  <sheetData>
    <row r="1" spans="1:24" ht="15.75">
      <c r="A1" s="240" t="s">
        <v>178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6:24" ht="12.75">
      <c r="F2" s="24"/>
      <c r="G2" s="24"/>
      <c r="M2" s="24"/>
      <c r="N2" s="24"/>
      <c r="S2" s="221"/>
      <c r="T2" s="221"/>
      <c r="U2" s="221"/>
      <c r="V2" s="221"/>
      <c r="W2" s="221"/>
      <c r="X2" s="221"/>
    </row>
    <row r="3" spans="1:24" ht="12.75">
      <c r="A3" s="262" t="s">
        <v>38</v>
      </c>
      <c r="B3" s="242" t="s">
        <v>73</v>
      </c>
      <c r="C3" s="262" t="s">
        <v>20</v>
      </c>
      <c r="D3" s="262"/>
      <c r="E3" s="262"/>
      <c r="F3" s="262"/>
      <c r="G3" s="262"/>
      <c r="H3" s="262"/>
      <c r="I3" s="262" t="s">
        <v>21</v>
      </c>
      <c r="J3" s="262"/>
      <c r="K3" s="262"/>
      <c r="L3" s="262"/>
      <c r="M3" s="262" t="s">
        <v>22</v>
      </c>
      <c r="N3" s="262"/>
      <c r="O3" s="262"/>
      <c r="P3" s="262"/>
      <c r="Q3" s="262" t="s">
        <v>23</v>
      </c>
      <c r="R3" s="262"/>
      <c r="S3" s="262"/>
      <c r="T3" s="262"/>
      <c r="U3" s="262" t="s">
        <v>24</v>
      </c>
      <c r="V3" s="262"/>
      <c r="W3" s="262"/>
      <c r="X3" s="262"/>
    </row>
    <row r="4" spans="1:29" ht="12.75" customHeight="1">
      <c r="A4" s="262"/>
      <c r="B4" s="243"/>
      <c r="C4" s="282" t="s">
        <v>25</v>
      </c>
      <c r="D4" s="283"/>
      <c r="E4" s="2" t="s">
        <v>151</v>
      </c>
      <c r="F4" s="280" t="s">
        <v>26</v>
      </c>
      <c r="G4" s="280"/>
      <c r="H4" s="2" t="s">
        <v>151</v>
      </c>
      <c r="I4" s="262" t="s">
        <v>123</v>
      </c>
      <c r="J4" s="262" t="s">
        <v>151</v>
      </c>
      <c r="K4" s="2" t="s">
        <v>151</v>
      </c>
      <c r="L4" s="257" t="s">
        <v>158</v>
      </c>
      <c r="M4" s="262" t="s">
        <v>123</v>
      </c>
      <c r="N4" s="262" t="s">
        <v>151</v>
      </c>
      <c r="O4" s="2" t="s">
        <v>151</v>
      </c>
      <c r="P4" s="257" t="s">
        <v>158</v>
      </c>
      <c r="Q4" s="262" t="s">
        <v>123</v>
      </c>
      <c r="R4" s="262" t="s">
        <v>159</v>
      </c>
      <c r="S4" s="2" t="s">
        <v>151</v>
      </c>
      <c r="T4" s="257" t="s">
        <v>160</v>
      </c>
      <c r="U4" s="262" t="s">
        <v>5</v>
      </c>
      <c r="V4" s="262" t="s">
        <v>63</v>
      </c>
      <c r="W4" s="2" t="s">
        <v>63</v>
      </c>
      <c r="X4" s="257" t="s">
        <v>64</v>
      </c>
      <c r="Y4" s="8"/>
      <c r="Z4" s="8"/>
      <c r="AA4" s="8"/>
      <c r="AB4" s="8"/>
      <c r="AC4" s="8"/>
    </row>
    <row r="5" spans="1:29" ht="12.75">
      <c r="A5" s="262"/>
      <c r="B5" s="244"/>
      <c r="C5" s="262" t="s">
        <v>123</v>
      </c>
      <c r="D5" s="262" t="s">
        <v>151</v>
      </c>
      <c r="E5" s="3" t="s">
        <v>3</v>
      </c>
      <c r="F5" s="262" t="s">
        <v>124</v>
      </c>
      <c r="G5" s="262" t="s">
        <v>151</v>
      </c>
      <c r="H5" s="3" t="s">
        <v>3</v>
      </c>
      <c r="I5" s="262"/>
      <c r="J5" s="262"/>
      <c r="K5" s="3" t="s">
        <v>3</v>
      </c>
      <c r="L5" s="257"/>
      <c r="M5" s="262"/>
      <c r="N5" s="262"/>
      <c r="O5" s="3" t="s">
        <v>3</v>
      </c>
      <c r="P5" s="257"/>
      <c r="Q5" s="262"/>
      <c r="R5" s="262"/>
      <c r="S5" s="3" t="s">
        <v>3</v>
      </c>
      <c r="T5" s="257"/>
      <c r="U5" s="262"/>
      <c r="V5" s="262"/>
      <c r="W5" s="3" t="s">
        <v>3</v>
      </c>
      <c r="X5" s="257"/>
      <c r="Y5" s="8"/>
      <c r="Z5" s="8"/>
      <c r="AA5" s="8"/>
      <c r="AB5" s="8"/>
      <c r="AC5" s="8"/>
    </row>
    <row r="6" spans="1:29" ht="12.75">
      <c r="A6" s="262"/>
      <c r="B6" s="34"/>
      <c r="C6" s="227"/>
      <c r="D6" s="227"/>
      <c r="E6" s="3" t="s">
        <v>123</v>
      </c>
      <c r="F6" s="227"/>
      <c r="G6" s="227"/>
      <c r="H6" s="3" t="s">
        <v>123</v>
      </c>
      <c r="I6" s="227"/>
      <c r="J6" s="227"/>
      <c r="K6" s="3" t="s">
        <v>123</v>
      </c>
      <c r="L6" s="281"/>
      <c r="M6" s="227"/>
      <c r="N6" s="227"/>
      <c r="O6" s="3" t="s">
        <v>123</v>
      </c>
      <c r="P6" s="281"/>
      <c r="Q6" s="227"/>
      <c r="R6" s="227"/>
      <c r="S6" s="3" t="s">
        <v>124</v>
      </c>
      <c r="T6" s="281"/>
      <c r="U6" s="227"/>
      <c r="V6" s="227"/>
      <c r="W6" s="3" t="s">
        <v>5</v>
      </c>
      <c r="X6" s="281"/>
      <c r="Y6" s="8"/>
      <c r="Z6" s="8"/>
      <c r="AA6" s="8"/>
      <c r="AB6" s="8"/>
      <c r="AC6" s="8"/>
    </row>
    <row r="7" spans="1:25" ht="19.5" customHeight="1">
      <c r="A7" s="1">
        <v>1</v>
      </c>
      <c r="B7" s="34" t="s">
        <v>74</v>
      </c>
      <c r="C7" s="14">
        <v>75</v>
      </c>
      <c r="D7" s="14">
        <v>75</v>
      </c>
      <c r="E7" s="15">
        <f>D7/C7*100</f>
        <v>100</v>
      </c>
      <c r="F7" s="14">
        <v>72</v>
      </c>
      <c r="G7" s="14">
        <v>72</v>
      </c>
      <c r="H7" s="15">
        <f>G7/F7*100</f>
        <v>100</v>
      </c>
      <c r="I7" s="59"/>
      <c r="J7" s="59"/>
      <c r="K7" s="15">
        <v>0</v>
      </c>
      <c r="L7" s="1">
        <f>J7-I7</f>
        <v>0</v>
      </c>
      <c r="M7" s="27"/>
      <c r="N7" s="27"/>
      <c r="O7" s="15" t="e">
        <f>N7/M7*100</f>
        <v>#DIV/0!</v>
      </c>
      <c r="P7" s="1">
        <f>N7-M7</f>
        <v>0</v>
      </c>
      <c r="Q7" s="27">
        <v>1</v>
      </c>
      <c r="R7" s="27">
        <v>2</v>
      </c>
      <c r="S7" s="15">
        <f>R7/Q7*100</f>
        <v>200</v>
      </c>
      <c r="T7" s="1">
        <f>R7-Q7</f>
        <v>1</v>
      </c>
      <c r="U7" s="14"/>
      <c r="V7" s="14"/>
      <c r="W7" s="15" t="e">
        <f>V7/U7*100</f>
        <v>#DIV/0!</v>
      </c>
      <c r="X7" s="1">
        <f>V7-U7</f>
        <v>0</v>
      </c>
      <c r="Y7" s="8"/>
    </row>
    <row r="8" spans="1:25" s="26" customFormat="1" ht="19.5" customHeight="1">
      <c r="A8" s="27">
        <v>2</v>
      </c>
      <c r="B8" s="34" t="s">
        <v>103</v>
      </c>
      <c r="C8" s="14"/>
      <c r="D8" s="14"/>
      <c r="E8" s="32" t="e">
        <f>D8/C8*100</f>
        <v>#DIV/0!</v>
      </c>
      <c r="F8" s="14"/>
      <c r="G8" s="14"/>
      <c r="H8" s="15" t="e">
        <f>G8/F8*100</f>
        <v>#DIV/0!</v>
      </c>
      <c r="I8" s="59"/>
      <c r="J8" s="59"/>
      <c r="K8" s="15">
        <v>0</v>
      </c>
      <c r="L8" s="28">
        <f>J8-I8</f>
        <v>0</v>
      </c>
      <c r="M8" s="27"/>
      <c r="N8" s="27"/>
      <c r="O8" s="32">
        <v>0</v>
      </c>
      <c r="P8" s="28">
        <f aca="true" t="shared" si="0" ref="P8:P27">N8-M8</f>
        <v>0</v>
      </c>
      <c r="Q8" s="27">
        <v>1</v>
      </c>
      <c r="R8" s="27">
        <v>0</v>
      </c>
      <c r="S8" s="32">
        <f>R8/Q8*100</f>
        <v>0</v>
      </c>
      <c r="T8" s="28">
        <f>R8-Q8</f>
        <v>-1</v>
      </c>
      <c r="U8" s="14"/>
      <c r="V8" s="14"/>
      <c r="W8" s="15">
        <v>0</v>
      </c>
      <c r="X8" s="28">
        <f>V8-U8</f>
        <v>0</v>
      </c>
      <c r="Y8" s="25"/>
    </row>
    <row r="9" spans="1:25" ht="19.5" customHeight="1">
      <c r="A9" s="1">
        <v>3</v>
      </c>
      <c r="B9" s="34" t="s">
        <v>90</v>
      </c>
      <c r="C9" s="14">
        <v>20</v>
      </c>
      <c r="D9" s="14">
        <v>20</v>
      </c>
      <c r="E9" s="15">
        <f aca="true" t="shared" si="1" ref="E9:E27">D9/C9*100</f>
        <v>100</v>
      </c>
      <c r="F9" s="14">
        <v>15</v>
      </c>
      <c r="G9" s="14">
        <v>20</v>
      </c>
      <c r="H9" s="15">
        <f aca="true" t="shared" si="2" ref="H9:H20">G9/F9*100</f>
        <v>133.33333333333331</v>
      </c>
      <c r="I9" s="59"/>
      <c r="J9" s="59"/>
      <c r="K9" s="15" t="e">
        <f>J9/I9*100</f>
        <v>#DIV/0!</v>
      </c>
      <c r="L9" s="1">
        <f aca="true" t="shared" si="3" ref="L9:L27">J9-I9</f>
        <v>0</v>
      </c>
      <c r="M9" s="27"/>
      <c r="N9" s="27"/>
      <c r="O9" s="15" t="e">
        <f aca="true" t="shared" si="4" ref="O9:O27">N9/M9*100</f>
        <v>#DIV/0!</v>
      </c>
      <c r="P9" s="1">
        <f t="shared" si="0"/>
        <v>0</v>
      </c>
      <c r="Q9" s="27"/>
      <c r="R9" s="27"/>
      <c r="S9" s="15" t="e">
        <f aca="true" t="shared" si="5" ref="S9:S27">R9/Q9*100</f>
        <v>#DIV/0!</v>
      </c>
      <c r="T9" s="1">
        <f aca="true" t="shared" si="6" ref="T9:T27">R9-Q9</f>
        <v>0</v>
      </c>
      <c r="U9" s="14"/>
      <c r="V9" s="14"/>
      <c r="W9" s="15">
        <v>0</v>
      </c>
      <c r="X9" s="1">
        <f aca="true" t="shared" si="7" ref="X9:X28">V9-U9</f>
        <v>0</v>
      </c>
      <c r="Y9" s="8"/>
    </row>
    <row r="10" spans="1:25" ht="19.5" customHeight="1">
      <c r="A10" s="1">
        <v>4</v>
      </c>
      <c r="B10" s="34" t="s">
        <v>75</v>
      </c>
      <c r="C10" s="14">
        <v>25</v>
      </c>
      <c r="D10" s="14">
        <v>1</v>
      </c>
      <c r="E10" s="15">
        <f t="shared" si="1"/>
        <v>4</v>
      </c>
      <c r="F10" s="14">
        <v>13</v>
      </c>
      <c r="G10" s="14">
        <v>7</v>
      </c>
      <c r="H10" s="15">
        <f t="shared" si="2"/>
        <v>53.84615384615385</v>
      </c>
      <c r="I10" s="59"/>
      <c r="J10" s="59"/>
      <c r="K10" s="15" t="e">
        <f>J10/I10*100</f>
        <v>#DIV/0!</v>
      </c>
      <c r="L10" s="1">
        <f t="shared" si="3"/>
        <v>0</v>
      </c>
      <c r="M10" s="27"/>
      <c r="N10" s="27"/>
      <c r="O10" s="15" t="e">
        <f t="shared" si="4"/>
        <v>#DIV/0!</v>
      </c>
      <c r="P10" s="1">
        <f t="shared" si="0"/>
        <v>0</v>
      </c>
      <c r="Q10" s="27">
        <v>1</v>
      </c>
      <c r="R10" s="27">
        <v>0</v>
      </c>
      <c r="S10" s="15">
        <f t="shared" si="5"/>
        <v>0</v>
      </c>
      <c r="T10" s="1">
        <f t="shared" si="6"/>
        <v>-1</v>
      </c>
      <c r="U10" s="14"/>
      <c r="V10" s="14"/>
      <c r="W10" s="15">
        <v>0</v>
      </c>
      <c r="X10" s="1">
        <f t="shared" si="7"/>
        <v>0</v>
      </c>
      <c r="Y10" s="8"/>
    </row>
    <row r="11" spans="1:25" ht="19.5" customHeight="1">
      <c r="A11" s="1">
        <v>5</v>
      </c>
      <c r="B11" s="34" t="s">
        <v>76</v>
      </c>
      <c r="C11" s="14">
        <v>19</v>
      </c>
      <c r="D11" s="14">
        <v>19</v>
      </c>
      <c r="E11" s="15">
        <f t="shared" si="1"/>
        <v>100</v>
      </c>
      <c r="F11" s="14">
        <v>20</v>
      </c>
      <c r="G11" s="14"/>
      <c r="H11" s="15">
        <f t="shared" si="2"/>
        <v>0</v>
      </c>
      <c r="I11" s="62"/>
      <c r="J11" s="62"/>
      <c r="K11" s="15">
        <v>0</v>
      </c>
      <c r="L11" s="1">
        <f t="shared" si="3"/>
        <v>0</v>
      </c>
      <c r="M11" s="27">
        <v>270</v>
      </c>
      <c r="N11" s="27">
        <v>210</v>
      </c>
      <c r="O11" s="15">
        <f t="shared" si="4"/>
        <v>77.77777777777779</v>
      </c>
      <c r="P11" s="1">
        <f t="shared" si="0"/>
        <v>-60</v>
      </c>
      <c r="Q11" s="27">
        <v>6</v>
      </c>
      <c r="R11" s="27">
        <v>4</v>
      </c>
      <c r="S11" s="15">
        <f t="shared" si="5"/>
        <v>66.66666666666666</v>
      </c>
      <c r="T11" s="1">
        <f t="shared" si="6"/>
        <v>-2</v>
      </c>
      <c r="U11" s="14"/>
      <c r="V11" s="14"/>
      <c r="W11" s="15">
        <v>0</v>
      </c>
      <c r="X11" s="1">
        <f t="shared" si="7"/>
        <v>0</v>
      </c>
      <c r="Y11" s="8"/>
    </row>
    <row r="12" spans="1:25" ht="19.5" customHeight="1">
      <c r="A12" s="1">
        <v>6</v>
      </c>
      <c r="B12" s="34" t="s">
        <v>135</v>
      </c>
      <c r="C12" s="14">
        <v>19</v>
      </c>
      <c r="D12" s="14">
        <v>9</v>
      </c>
      <c r="E12" s="15">
        <f t="shared" si="1"/>
        <v>47.368421052631575</v>
      </c>
      <c r="F12" s="14">
        <v>18</v>
      </c>
      <c r="G12" s="14"/>
      <c r="H12" s="15">
        <f t="shared" si="2"/>
        <v>0</v>
      </c>
      <c r="I12" s="62"/>
      <c r="J12" s="62"/>
      <c r="K12" s="15" t="e">
        <f>J12/I12*100</f>
        <v>#DIV/0!</v>
      </c>
      <c r="L12" s="1">
        <f t="shared" si="3"/>
        <v>0</v>
      </c>
      <c r="M12" s="27"/>
      <c r="N12" s="27"/>
      <c r="O12" s="15" t="e">
        <f t="shared" si="4"/>
        <v>#DIV/0!</v>
      </c>
      <c r="P12" s="1">
        <f t="shared" si="0"/>
        <v>0</v>
      </c>
      <c r="Q12" s="27">
        <v>9</v>
      </c>
      <c r="R12" s="27">
        <v>4</v>
      </c>
      <c r="S12" s="15">
        <f t="shared" si="5"/>
        <v>44.44444444444444</v>
      </c>
      <c r="T12" s="1">
        <f t="shared" si="6"/>
        <v>-5</v>
      </c>
      <c r="U12" s="14"/>
      <c r="V12" s="14"/>
      <c r="W12" s="15">
        <v>0</v>
      </c>
      <c r="X12" s="1">
        <v>0</v>
      </c>
      <c r="Y12" s="8"/>
    </row>
    <row r="13" spans="1:25" ht="19.5" customHeight="1">
      <c r="A13" s="1">
        <v>7</v>
      </c>
      <c r="B13" s="34" t="s">
        <v>77</v>
      </c>
      <c r="C13" s="14">
        <v>20</v>
      </c>
      <c r="D13" s="14"/>
      <c r="E13" s="15">
        <f t="shared" si="1"/>
        <v>0</v>
      </c>
      <c r="F13" s="14">
        <v>35</v>
      </c>
      <c r="G13" s="14"/>
      <c r="H13" s="15">
        <f t="shared" si="2"/>
        <v>0</v>
      </c>
      <c r="I13" s="62"/>
      <c r="J13" s="62"/>
      <c r="K13" s="15">
        <v>0</v>
      </c>
      <c r="L13" s="1">
        <f t="shared" si="3"/>
        <v>0</v>
      </c>
      <c r="M13" s="27"/>
      <c r="N13" s="27">
        <v>40</v>
      </c>
      <c r="O13" s="15">
        <v>0</v>
      </c>
      <c r="P13" s="1">
        <f t="shared" si="0"/>
        <v>40</v>
      </c>
      <c r="Q13" s="27">
        <v>1</v>
      </c>
      <c r="R13" s="27">
        <v>2</v>
      </c>
      <c r="S13" s="15">
        <f t="shared" si="5"/>
        <v>200</v>
      </c>
      <c r="T13" s="1">
        <f t="shared" si="6"/>
        <v>1</v>
      </c>
      <c r="U13" s="14"/>
      <c r="V13" s="14"/>
      <c r="W13" s="15" t="e">
        <f>V13/U13*100</f>
        <v>#DIV/0!</v>
      </c>
      <c r="X13" s="1">
        <f t="shared" si="7"/>
        <v>0</v>
      </c>
      <c r="Y13" s="8"/>
    </row>
    <row r="14" spans="1:25" ht="19.5" customHeight="1">
      <c r="A14" s="1">
        <v>8</v>
      </c>
      <c r="B14" s="34" t="s">
        <v>78</v>
      </c>
      <c r="C14" s="14"/>
      <c r="D14" s="14"/>
      <c r="E14" s="15" t="e">
        <f t="shared" si="1"/>
        <v>#DIV/0!</v>
      </c>
      <c r="F14" s="14"/>
      <c r="G14" s="14"/>
      <c r="H14" s="15" t="e">
        <f t="shared" si="2"/>
        <v>#DIV/0!</v>
      </c>
      <c r="I14" s="62"/>
      <c r="J14" s="62"/>
      <c r="K14" s="15">
        <v>0</v>
      </c>
      <c r="L14" s="1">
        <f t="shared" si="3"/>
        <v>0</v>
      </c>
      <c r="M14" s="27"/>
      <c r="N14" s="27"/>
      <c r="O14" s="15" t="e">
        <f t="shared" si="4"/>
        <v>#DIV/0!</v>
      </c>
      <c r="P14" s="1">
        <f t="shared" si="0"/>
        <v>0</v>
      </c>
      <c r="Q14" s="27">
        <v>2</v>
      </c>
      <c r="R14" s="27">
        <v>3</v>
      </c>
      <c r="S14" s="15">
        <f t="shared" si="5"/>
        <v>150</v>
      </c>
      <c r="T14" s="1">
        <f t="shared" si="6"/>
        <v>1</v>
      </c>
      <c r="U14" s="14"/>
      <c r="V14" s="14"/>
      <c r="W14" s="15">
        <v>0</v>
      </c>
      <c r="X14" s="1">
        <f t="shared" si="7"/>
        <v>0</v>
      </c>
      <c r="Y14" s="8"/>
    </row>
    <row r="15" spans="1:25" ht="19.5" customHeight="1">
      <c r="A15" s="1">
        <v>9</v>
      </c>
      <c r="B15" s="34" t="s">
        <v>134</v>
      </c>
      <c r="C15" s="14"/>
      <c r="D15" s="14"/>
      <c r="E15" s="15" t="e">
        <f t="shared" si="1"/>
        <v>#DIV/0!</v>
      </c>
      <c r="F15" s="14"/>
      <c r="G15" s="14"/>
      <c r="H15" s="15" t="e">
        <f t="shared" si="2"/>
        <v>#DIV/0!</v>
      </c>
      <c r="I15" s="62"/>
      <c r="J15" s="62"/>
      <c r="K15" s="15">
        <v>0</v>
      </c>
      <c r="L15" s="1">
        <f t="shared" si="3"/>
        <v>0</v>
      </c>
      <c r="M15" s="27"/>
      <c r="N15" s="27"/>
      <c r="O15" s="15" t="e">
        <f t="shared" si="4"/>
        <v>#DIV/0!</v>
      </c>
      <c r="P15" s="1">
        <f t="shared" si="0"/>
        <v>0</v>
      </c>
      <c r="Q15" s="27"/>
      <c r="R15" s="27"/>
      <c r="S15" s="15" t="e">
        <f t="shared" si="5"/>
        <v>#DIV/0!</v>
      </c>
      <c r="T15" s="1">
        <f t="shared" si="6"/>
        <v>0</v>
      </c>
      <c r="U15" s="14"/>
      <c r="V15" s="14"/>
      <c r="W15" s="15">
        <v>0</v>
      </c>
      <c r="X15" s="1">
        <f t="shared" si="7"/>
        <v>0</v>
      </c>
      <c r="Y15" s="8"/>
    </row>
    <row r="16" spans="1:25" ht="19.5" customHeight="1">
      <c r="A16" s="1">
        <v>10</v>
      </c>
      <c r="B16" s="34" t="s">
        <v>79</v>
      </c>
      <c r="C16" s="14"/>
      <c r="D16" s="14"/>
      <c r="E16" s="15">
        <v>0</v>
      </c>
      <c r="F16" s="14"/>
      <c r="G16" s="14"/>
      <c r="H16" s="15" t="e">
        <f t="shared" si="2"/>
        <v>#DIV/0!</v>
      </c>
      <c r="I16" s="61"/>
      <c r="J16" s="61"/>
      <c r="K16" s="15">
        <v>0</v>
      </c>
      <c r="L16" s="1">
        <f t="shared" si="3"/>
        <v>0</v>
      </c>
      <c r="M16" s="27"/>
      <c r="N16" s="27"/>
      <c r="O16" s="15" t="e">
        <f t="shared" si="4"/>
        <v>#DIV/0!</v>
      </c>
      <c r="P16" s="1">
        <f t="shared" si="0"/>
        <v>0</v>
      </c>
      <c r="Q16" s="27">
        <v>4</v>
      </c>
      <c r="R16" s="27">
        <v>4</v>
      </c>
      <c r="S16" s="15">
        <f t="shared" si="5"/>
        <v>100</v>
      </c>
      <c r="T16" s="1">
        <f t="shared" si="6"/>
        <v>0</v>
      </c>
      <c r="U16" s="14"/>
      <c r="V16" s="14"/>
      <c r="W16" s="15" t="e">
        <f>V16/U16*100</f>
        <v>#DIV/0!</v>
      </c>
      <c r="X16" s="1">
        <f t="shared" si="7"/>
        <v>0</v>
      </c>
      <c r="Y16" s="8"/>
    </row>
    <row r="17" spans="1:25" ht="19.5" customHeight="1">
      <c r="A17" s="1">
        <v>11</v>
      </c>
      <c r="B17" s="34" t="s">
        <v>140</v>
      </c>
      <c r="C17" s="14"/>
      <c r="D17" s="14"/>
      <c r="E17" s="15" t="e">
        <f t="shared" si="1"/>
        <v>#DIV/0!</v>
      </c>
      <c r="F17" s="14"/>
      <c r="G17" s="14"/>
      <c r="H17" s="15" t="e">
        <f t="shared" si="2"/>
        <v>#DIV/0!</v>
      </c>
      <c r="I17" s="62">
        <v>21.09</v>
      </c>
      <c r="J17" s="62">
        <v>0</v>
      </c>
      <c r="K17" s="15">
        <v>0</v>
      </c>
      <c r="L17" s="1">
        <f t="shared" si="3"/>
        <v>-21.09</v>
      </c>
      <c r="M17" s="27"/>
      <c r="N17" s="27"/>
      <c r="O17" s="15">
        <v>0</v>
      </c>
      <c r="P17" s="1">
        <f t="shared" si="0"/>
        <v>0</v>
      </c>
      <c r="Q17" s="27"/>
      <c r="R17" s="27"/>
      <c r="S17" s="15" t="e">
        <f t="shared" si="5"/>
        <v>#DIV/0!</v>
      </c>
      <c r="T17" s="1">
        <f t="shared" si="6"/>
        <v>0</v>
      </c>
      <c r="U17" s="14"/>
      <c r="V17" s="14"/>
      <c r="W17" s="15">
        <v>0</v>
      </c>
      <c r="X17" s="1">
        <f t="shared" si="7"/>
        <v>0</v>
      </c>
      <c r="Y17" s="8"/>
    </row>
    <row r="18" spans="1:25" ht="19.5" customHeight="1">
      <c r="A18" s="1">
        <v>12</v>
      </c>
      <c r="B18" s="34" t="s">
        <v>81</v>
      </c>
      <c r="C18" s="14"/>
      <c r="D18" s="14"/>
      <c r="E18" s="15" t="e">
        <f t="shared" si="1"/>
        <v>#DIV/0!</v>
      </c>
      <c r="F18" s="14"/>
      <c r="G18" s="14"/>
      <c r="H18" s="15" t="e">
        <f t="shared" si="2"/>
        <v>#DIV/0!</v>
      </c>
      <c r="I18" s="59"/>
      <c r="J18" s="59"/>
      <c r="K18" s="15" t="e">
        <f>J18/I18*100</f>
        <v>#DIV/0!</v>
      </c>
      <c r="L18" s="1">
        <f t="shared" si="3"/>
        <v>0</v>
      </c>
      <c r="M18" s="27"/>
      <c r="N18" s="27"/>
      <c r="O18" s="15" t="e">
        <f t="shared" si="4"/>
        <v>#DIV/0!</v>
      </c>
      <c r="P18" s="1">
        <f t="shared" si="0"/>
        <v>0</v>
      </c>
      <c r="Q18" s="27"/>
      <c r="R18" s="27"/>
      <c r="S18" s="15" t="e">
        <f t="shared" si="5"/>
        <v>#DIV/0!</v>
      </c>
      <c r="T18" s="1">
        <f t="shared" si="6"/>
        <v>0</v>
      </c>
      <c r="U18" s="14"/>
      <c r="V18" s="14"/>
      <c r="W18" s="15">
        <v>0</v>
      </c>
      <c r="X18" s="1">
        <f t="shared" si="7"/>
        <v>0</v>
      </c>
      <c r="Y18" s="8"/>
    </row>
    <row r="19" spans="1:25" ht="19.5" customHeight="1">
      <c r="A19" s="1">
        <v>13</v>
      </c>
      <c r="B19" s="34" t="s">
        <v>82</v>
      </c>
      <c r="C19" s="14">
        <v>33</v>
      </c>
      <c r="D19" s="14">
        <v>0</v>
      </c>
      <c r="E19" s="15">
        <f t="shared" si="1"/>
        <v>0</v>
      </c>
      <c r="F19" s="14"/>
      <c r="G19" s="14">
        <v>0</v>
      </c>
      <c r="H19" s="15" t="e">
        <f t="shared" si="2"/>
        <v>#DIV/0!</v>
      </c>
      <c r="I19" s="62"/>
      <c r="J19" s="62"/>
      <c r="K19" s="15">
        <v>0</v>
      </c>
      <c r="L19" s="1">
        <f t="shared" si="3"/>
        <v>0</v>
      </c>
      <c r="M19" s="27">
        <v>227</v>
      </c>
      <c r="N19" s="27">
        <v>31</v>
      </c>
      <c r="O19" s="15">
        <v>0</v>
      </c>
      <c r="P19" s="1">
        <f t="shared" si="0"/>
        <v>-196</v>
      </c>
      <c r="Q19" s="27">
        <v>36</v>
      </c>
      <c r="R19" s="27">
        <v>43</v>
      </c>
      <c r="S19" s="15">
        <f t="shared" si="5"/>
        <v>119.44444444444444</v>
      </c>
      <c r="T19" s="1">
        <f t="shared" si="6"/>
        <v>7</v>
      </c>
      <c r="U19" s="14"/>
      <c r="V19" s="14"/>
      <c r="W19" s="15">
        <v>0</v>
      </c>
      <c r="X19" s="1">
        <f t="shared" si="7"/>
        <v>0</v>
      </c>
      <c r="Y19" s="8"/>
    </row>
    <row r="20" spans="1:25" ht="19.5" customHeight="1">
      <c r="A20" s="1">
        <v>14</v>
      </c>
      <c r="B20" s="34" t="s">
        <v>169</v>
      </c>
      <c r="C20" s="14"/>
      <c r="D20" s="14"/>
      <c r="E20" s="15" t="e">
        <f t="shared" si="1"/>
        <v>#DIV/0!</v>
      </c>
      <c r="F20" s="14"/>
      <c r="G20" s="14"/>
      <c r="H20" s="15" t="e">
        <f t="shared" si="2"/>
        <v>#DIV/0!</v>
      </c>
      <c r="J20" s="59">
        <v>40.85</v>
      </c>
      <c r="K20" s="15" t="e">
        <f>J20/I21*100</f>
        <v>#DIV/0!</v>
      </c>
      <c r="L20" s="1"/>
      <c r="M20" s="27"/>
      <c r="N20" s="27"/>
      <c r="O20" s="15" t="e">
        <f t="shared" si="4"/>
        <v>#DIV/0!</v>
      </c>
      <c r="P20" s="1">
        <f t="shared" si="0"/>
        <v>0</v>
      </c>
      <c r="Q20" s="27"/>
      <c r="R20" s="27"/>
      <c r="S20" s="15" t="e">
        <f t="shared" si="5"/>
        <v>#DIV/0!</v>
      </c>
      <c r="T20" s="1">
        <f t="shared" si="6"/>
        <v>0</v>
      </c>
      <c r="U20" s="14"/>
      <c r="V20" s="14"/>
      <c r="W20" s="15">
        <v>0</v>
      </c>
      <c r="X20" s="1">
        <v>0</v>
      </c>
      <c r="Y20" s="8"/>
    </row>
    <row r="21" spans="1:25" ht="19.5" customHeight="1">
      <c r="A21" s="1">
        <v>15</v>
      </c>
      <c r="B21" s="34" t="s">
        <v>163</v>
      </c>
      <c r="C21" s="14"/>
      <c r="D21" s="14"/>
      <c r="E21" s="15" t="e">
        <f t="shared" si="1"/>
        <v>#DIV/0!</v>
      </c>
      <c r="F21" s="14"/>
      <c r="G21" s="14"/>
      <c r="H21" s="15" t="e">
        <f>G21/F21*100</f>
        <v>#DIV/0!</v>
      </c>
      <c r="I21" s="100"/>
      <c r="J21" s="59">
        <v>284.162</v>
      </c>
      <c r="K21" s="15">
        <f>J21/I22*100</f>
        <v>48.591313269493845</v>
      </c>
      <c r="L21" s="116">
        <f>J21-I21</f>
        <v>284.162</v>
      </c>
      <c r="M21" s="27"/>
      <c r="N21" s="27"/>
      <c r="O21" s="15" t="e">
        <f t="shared" si="4"/>
        <v>#DIV/0!</v>
      </c>
      <c r="P21" s="1">
        <f t="shared" si="0"/>
        <v>0</v>
      </c>
      <c r="Q21" s="27"/>
      <c r="R21" s="27"/>
      <c r="S21" s="15" t="e">
        <f t="shared" si="5"/>
        <v>#DIV/0!</v>
      </c>
      <c r="T21" s="1">
        <f t="shared" si="6"/>
        <v>0</v>
      </c>
      <c r="U21" s="14"/>
      <c r="V21" s="14"/>
      <c r="W21" s="15" t="e">
        <f>V21/U21*100</f>
        <v>#DIV/0!</v>
      </c>
      <c r="X21" s="1">
        <f t="shared" si="7"/>
        <v>0</v>
      </c>
      <c r="Y21" s="8"/>
    </row>
    <row r="22" spans="1:25" ht="19.5" customHeight="1">
      <c r="A22" s="1">
        <v>16</v>
      </c>
      <c r="B22" s="34" t="s">
        <v>84</v>
      </c>
      <c r="C22" s="190"/>
      <c r="D22" s="190"/>
      <c r="E22" s="102" t="e">
        <f t="shared" si="1"/>
        <v>#DIV/0!</v>
      </c>
      <c r="F22" s="190"/>
      <c r="G22" s="190"/>
      <c r="H22" s="15" t="e">
        <f aca="true" t="shared" si="8" ref="H22:H27">G22/F22*100</f>
        <v>#DIV/0!</v>
      </c>
      <c r="I22" s="59">
        <v>584.8</v>
      </c>
      <c r="J22" s="59">
        <v>709.4</v>
      </c>
      <c r="K22" s="15">
        <f>J22/I22*100</f>
        <v>121.30642954856361</v>
      </c>
      <c r="L22" s="15">
        <f>J22-I22</f>
        <v>124.60000000000002</v>
      </c>
      <c r="M22" s="27"/>
      <c r="N22" s="27"/>
      <c r="O22" s="15" t="e">
        <f t="shared" si="4"/>
        <v>#DIV/0!</v>
      </c>
      <c r="P22" s="1">
        <f t="shared" si="0"/>
        <v>0</v>
      </c>
      <c r="Q22" s="27"/>
      <c r="R22" s="27"/>
      <c r="S22" s="15" t="e">
        <f t="shared" si="5"/>
        <v>#DIV/0!</v>
      </c>
      <c r="T22" s="1">
        <f t="shared" si="6"/>
        <v>0</v>
      </c>
      <c r="U22" s="14"/>
      <c r="V22" s="14"/>
      <c r="W22" s="18">
        <v>0</v>
      </c>
      <c r="X22" s="1">
        <f t="shared" si="7"/>
        <v>0</v>
      </c>
      <c r="Y22" s="8"/>
    </row>
    <row r="23" spans="1:25" ht="19.5" customHeight="1">
      <c r="A23" s="1">
        <v>17</v>
      </c>
      <c r="B23" s="34" t="s">
        <v>85</v>
      </c>
      <c r="C23" s="190"/>
      <c r="D23" s="190">
        <v>217</v>
      </c>
      <c r="E23" s="102" t="e">
        <f t="shared" si="1"/>
        <v>#DIV/0!</v>
      </c>
      <c r="F23" s="190"/>
      <c r="G23" s="190">
        <v>20</v>
      </c>
      <c r="H23" s="15" t="e">
        <f t="shared" si="8"/>
        <v>#DIV/0!</v>
      </c>
      <c r="J23" s="62"/>
      <c r="K23" s="15">
        <v>0</v>
      </c>
      <c r="L23" s="1"/>
      <c r="M23" s="27"/>
      <c r="N23" s="27"/>
      <c r="O23" s="15" t="e">
        <f t="shared" si="4"/>
        <v>#DIV/0!</v>
      </c>
      <c r="P23" s="1">
        <f t="shared" si="0"/>
        <v>0</v>
      </c>
      <c r="Q23" s="27"/>
      <c r="R23" s="27"/>
      <c r="S23" s="15" t="e">
        <f t="shared" si="5"/>
        <v>#DIV/0!</v>
      </c>
      <c r="T23" s="1">
        <f t="shared" si="6"/>
        <v>0</v>
      </c>
      <c r="U23" s="14"/>
      <c r="V23" s="14"/>
      <c r="W23" s="15">
        <v>0</v>
      </c>
      <c r="X23" s="1">
        <f t="shared" si="7"/>
        <v>0</v>
      </c>
      <c r="Y23" s="8"/>
    </row>
    <row r="24" spans="1:25" ht="19.5" customHeight="1">
      <c r="A24" s="1">
        <v>18</v>
      </c>
      <c r="B24" s="34" t="s">
        <v>145</v>
      </c>
      <c r="C24" s="190"/>
      <c r="D24" s="190"/>
      <c r="E24" s="102" t="e">
        <f t="shared" si="1"/>
        <v>#DIV/0!</v>
      </c>
      <c r="F24" s="190"/>
      <c r="G24" s="190"/>
      <c r="H24" s="15" t="e">
        <f t="shared" si="8"/>
        <v>#DIV/0!</v>
      </c>
      <c r="I24" s="62">
        <v>908.4</v>
      </c>
      <c r="J24" s="59">
        <v>909.31</v>
      </c>
      <c r="K24" s="15">
        <v>100.2</v>
      </c>
      <c r="L24" s="116">
        <f>J24-I24</f>
        <v>0.9099999999999682</v>
      </c>
      <c r="M24" s="27"/>
      <c r="N24" s="27"/>
      <c r="O24" s="15" t="e">
        <f t="shared" si="4"/>
        <v>#DIV/0!</v>
      </c>
      <c r="P24" s="1">
        <f t="shared" si="0"/>
        <v>0</v>
      </c>
      <c r="Q24" s="27">
        <v>1</v>
      </c>
      <c r="R24" s="27">
        <v>1</v>
      </c>
      <c r="S24" s="15">
        <f t="shared" si="5"/>
        <v>100</v>
      </c>
      <c r="T24" s="1">
        <f t="shared" si="6"/>
        <v>0</v>
      </c>
      <c r="U24" s="14"/>
      <c r="V24" s="14"/>
      <c r="W24" s="15">
        <v>0</v>
      </c>
      <c r="X24" s="1">
        <v>0</v>
      </c>
      <c r="Y24" s="8"/>
    </row>
    <row r="25" spans="1:25" ht="19.5" customHeight="1">
      <c r="A25" s="1">
        <v>19</v>
      </c>
      <c r="B25" s="34" t="s">
        <v>86</v>
      </c>
      <c r="C25" s="190">
        <v>90</v>
      </c>
      <c r="D25" s="190">
        <v>90</v>
      </c>
      <c r="E25" s="102">
        <f>D25/C25*100</f>
        <v>100</v>
      </c>
      <c r="F25" s="190">
        <v>89</v>
      </c>
      <c r="G25" s="190">
        <v>94</v>
      </c>
      <c r="H25" s="15">
        <f t="shared" si="8"/>
        <v>105.61797752808988</v>
      </c>
      <c r="I25" s="62"/>
      <c r="J25" s="62"/>
      <c r="K25" s="15">
        <v>0</v>
      </c>
      <c r="L25" s="1">
        <f>J25-I25</f>
        <v>0</v>
      </c>
      <c r="M25" s="27"/>
      <c r="N25" s="27"/>
      <c r="O25" s="15" t="e">
        <f t="shared" si="4"/>
        <v>#DIV/0!</v>
      </c>
      <c r="P25" s="1">
        <f>N25-M25</f>
        <v>0</v>
      </c>
      <c r="Q25" s="27">
        <v>1</v>
      </c>
      <c r="R25" s="27">
        <v>1</v>
      </c>
      <c r="S25" s="15">
        <f>R25/Q25*100</f>
        <v>100</v>
      </c>
      <c r="T25" s="1">
        <f>R25-Q25</f>
        <v>0</v>
      </c>
      <c r="U25" s="14"/>
      <c r="V25" s="14"/>
      <c r="W25" s="15">
        <v>0</v>
      </c>
      <c r="X25" s="1">
        <f>V25-U25</f>
        <v>0</v>
      </c>
      <c r="Y25" s="8"/>
    </row>
    <row r="26" spans="1:25" ht="19.5" customHeight="1">
      <c r="A26" s="1">
        <v>20</v>
      </c>
      <c r="B26" s="34" t="s">
        <v>87</v>
      </c>
      <c r="C26" s="14"/>
      <c r="D26" s="14"/>
      <c r="E26" s="15" t="e">
        <f t="shared" si="1"/>
        <v>#DIV/0!</v>
      </c>
      <c r="F26" s="14"/>
      <c r="G26" s="14"/>
      <c r="H26" s="15" t="e">
        <f t="shared" si="8"/>
        <v>#DIV/0!</v>
      </c>
      <c r="I26" s="59"/>
      <c r="J26" s="59"/>
      <c r="K26" s="15">
        <v>0</v>
      </c>
      <c r="L26" s="1">
        <f t="shared" si="3"/>
        <v>0</v>
      </c>
      <c r="M26" s="27"/>
      <c r="N26" s="27"/>
      <c r="O26" s="15">
        <v>0</v>
      </c>
      <c r="P26" s="1">
        <f t="shared" si="0"/>
        <v>0</v>
      </c>
      <c r="Q26" s="27"/>
      <c r="R26" s="27"/>
      <c r="S26" s="15" t="e">
        <f t="shared" si="5"/>
        <v>#DIV/0!</v>
      </c>
      <c r="T26" s="1">
        <f t="shared" si="6"/>
        <v>0</v>
      </c>
      <c r="U26" s="14"/>
      <c r="V26" s="14"/>
      <c r="W26" s="15">
        <v>0</v>
      </c>
      <c r="X26" s="1">
        <f t="shared" si="7"/>
        <v>0</v>
      </c>
      <c r="Y26" s="8"/>
    </row>
    <row r="27" spans="1:25" ht="19.5" customHeight="1">
      <c r="A27" s="1">
        <v>21</v>
      </c>
      <c r="B27" s="34" t="s">
        <v>88</v>
      </c>
      <c r="C27" s="14">
        <v>652</v>
      </c>
      <c r="D27" s="14">
        <v>475</v>
      </c>
      <c r="E27" s="15">
        <f t="shared" si="1"/>
        <v>72.85276073619632</v>
      </c>
      <c r="F27" s="14">
        <v>90</v>
      </c>
      <c r="G27" s="14">
        <v>67</v>
      </c>
      <c r="H27" s="15">
        <f t="shared" si="8"/>
        <v>74.44444444444444</v>
      </c>
      <c r="I27" s="59"/>
      <c r="J27" s="59"/>
      <c r="K27" s="15">
        <v>0</v>
      </c>
      <c r="L27" s="1">
        <f t="shared" si="3"/>
        <v>0</v>
      </c>
      <c r="M27" s="27"/>
      <c r="N27" s="27"/>
      <c r="O27" s="15" t="e">
        <f t="shared" si="4"/>
        <v>#DIV/0!</v>
      </c>
      <c r="P27" s="1">
        <f t="shared" si="0"/>
        <v>0</v>
      </c>
      <c r="Q27" s="27"/>
      <c r="R27" s="27"/>
      <c r="S27" s="15" t="e">
        <f t="shared" si="5"/>
        <v>#DIV/0!</v>
      </c>
      <c r="T27" s="1">
        <f t="shared" si="6"/>
        <v>0</v>
      </c>
      <c r="U27" s="14"/>
      <c r="V27" s="14"/>
      <c r="W27" s="15">
        <v>0</v>
      </c>
      <c r="X27" s="1">
        <f t="shared" si="7"/>
        <v>0</v>
      </c>
      <c r="Y27" s="8"/>
    </row>
    <row r="28" spans="1:25" s="11" customFormat="1" ht="19.5" customHeight="1">
      <c r="A28" s="27">
        <v>22</v>
      </c>
      <c r="B28" s="74" t="s">
        <v>100</v>
      </c>
      <c r="C28" s="105">
        <v>41</v>
      </c>
      <c r="D28" s="10"/>
      <c r="E28" s="9"/>
      <c r="F28" s="9">
        <v>20</v>
      </c>
      <c r="G28" s="9"/>
      <c r="H28" s="9"/>
      <c r="I28" s="9"/>
      <c r="J28" s="107"/>
      <c r="K28" s="9"/>
      <c r="L28" s="9"/>
      <c r="M28" s="9"/>
      <c r="N28" s="9"/>
      <c r="O28" s="9"/>
      <c r="P28" s="9"/>
      <c r="Q28" s="9"/>
      <c r="R28" s="10">
        <v>0</v>
      </c>
      <c r="S28" s="9"/>
      <c r="T28" s="9"/>
      <c r="U28" s="14"/>
      <c r="V28" s="14"/>
      <c r="W28" s="15" t="e">
        <f>V28/U28*100</f>
        <v>#DIV/0!</v>
      </c>
      <c r="X28" s="10">
        <f t="shared" si="7"/>
        <v>0</v>
      </c>
      <c r="Y28" s="12"/>
    </row>
    <row r="29" spans="1:25" s="11" customFormat="1" ht="19.5" customHeight="1">
      <c r="A29" s="191">
        <v>23</v>
      </c>
      <c r="B29" s="74" t="s">
        <v>141</v>
      </c>
      <c r="C29" s="105"/>
      <c r="D29" s="10">
        <v>30</v>
      </c>
      <c r="E29" s="9"/>
      <c r="F29" s="9"/>
      <c r="G29" s="9"/>
      <c r="H29" s="9"/>
      <c r="I29" s="9"/>
      <c r="J29" s="107"/>
      <c r="K29" s="9"/>
      <c r="L29" s="9"/>
      <c r="M29" s="9"/>
      <c r="N29" s="9"/>
      <c r="O29" s="9"/>
      <c r="P29" s="9"/>
      <c r="Q29" s="9"/>
      <c r="R29" s="10"/>
      <c r="S29" s="9"/>
      <c r="T29" s="9"/>
      <c r="U29" s="183"/>
      <c r="V29" s="183"/>
      <c r="W29" s="184"/>
      <c r="X29" s="50"/>
      <c r="Y29" s="12"/>
    </row>
    <row r="30" spans="1:25" s="11" customFormat="1" ht="19.5" customHeight="1">
      <c r="A30" s="191"/>
      <c r="B30" s="74"/>
      <c r="C30" s="105"/>
      <c r="D30" s="10"/>
      <c r="E30" s="9"/>
      <c r="F30" s="9"/>
      <c r="G30" s="9"/>
      <c r="H30" s="9"/>
      <c r="I30" s="9"/>
      <c r="J30" s="107"/>
      <c r="K30" s="9"/>
      <c r="L30" s="9"/>
      <c r="M30" s="9"/>
      <c r="N30" s="9"/>
      <c r="O30" s="9"/>
      <c r="P30" s="9"/>
      <c r="Q30" s="9"/>
      <c r="R30" s="10"/>
      <c r="S30" s="9"/>
      <c r="T30" s="9"/>
      <c r="U30" s="183"/>
      <c r="V30" s="183"/>
      <c r="W30" s="184"/>
      <c r="X30" s="50"/>
      <c r="Y30" s="12"/>
    </row>
    <row r="31" spans="1:25" ht="18.75" customHeight="1">
      <c r="A31" s="106"/>
      <c r="B31" s="9" t="s">
        <v>89</v>
      </c>
      <c r="C31" s="14">
        <f>SUM(C7:C28)</f>
        <v>994</v>
      </c>
      <c r="D31" s="14">
        <f>SUM(D7:D29)</f>
        <v>936</v>
      </c>
      <c r="E31" s="17">
        <f>D31/C31*100</f>
        <v>94.16498993963782</v>
      </c>
      <c r="F31" s="14">
        <f>SUM(F7:F28)</f>
        <v>372</v>
      </c>
      <c r="G31" s="14">
        <f>SUM(G7:G28)</f>
        <v>280</v>
      </c>
      <c r="H31" s="17">
        <f>G31/F31*100</f>
        <v>75.26881720430107</v>
      </c>
      <c r="I31" s="17">
        <f>SUM(I10:I30)</f>
        <v>1514.29</v>
      </c>
      <c r="J31" s="189">
        <f>SUM(J7:J30)</f>
        <v>1943.722</v>
      </c>
      <c r="K31" s="15">
        <f>J31/I31*100</f>
        <v>128.35863672083946</v>
      </c>
      <c r="L31" s="17">
        <f>J31-I31</f>
        <v>429.432</v>
      </c>
      <c r="M31" s="14">
        <f>SUM(M7:M27)</f>
        <v>497</v>
      </c>
      <c r="N31" s="14">
        <f>SUM(N7:N27)</f>
        <v>281</v>
      </c>
      <c r="O31" s="17">
        <f>N31/M31*100</f>
        <v>56.53923541247485</v>
      </c>
      <c r="P31" s="10">
        <f>N31-M31</f>
        <v>-216</v>
      </c>
      <c r="Q31" s="14">
        <f>SUM(Q7:Q28)</f>
        <v>63</v>
      </c>
      <c r="R31" s="14">
        <f>SUM(R7:R28)</f>
        <v>64</v>
      </c>
      <c r="S31" s="17">
        <f>R31/Q31*100</f>
        <v>101.58730158730158</v>
      </c>
      <c r="T31" s="10">
        <f>R31-Q31</f>
        <v>1</v>
      </c>
      <c r="U31" s="8"/>
      <c r="V31" s="8"/>
      <c r="W31" s="8"/>
      <c r="X31" s="8"/>
      <c r="Y31" s="8"/>
    </row>
    <row r="35" spans="6:18" ht="12.75">
      <c r="F35" s="43" t="s">
        <v>189</v>
      </c>
      <c r="G35" s="87"/>
      <c r="H35" s="43"/>
      <c r="I35" s="26"/>
      <c r="J35" s="26"/>
      <c r="K35" s="26"/>
      <c r="R35" s="26"/>
    </row>
    <row r="36" spans="6:18" ht="12.75">
      <c r="F36" s="26" t="s">
        <v>194</v>
      </c>
      <c r="H36" s="26"/>
      <c r="I36" s="26"/>
      <c r="J36" s="26"/>
      <c r="K36" s="26"/>
      <c r="P36" t="s">
        <v>191</v>
      </c>
      <c r="R36" s="26"/>
    </row>
    <row r="90" ht="12.75">
      <c r="C90">
        <v>0</v>
      </c>
    </row>
  </sheetData>
  <mergeCells count="27">
    <mergeCell ref="A1:X1"/>
    <mergeCell ref="U3:X3"/>
    <mergeCell ref="A3:A6"/>
    <mergeCell ref="C4:D4"/>
    <mergeCell ref="U4:U6"/>
    <mergeCell ref="V4:V6"/>
    <mergeCell ref="X4:X6"/>
    <mergeCell ref="P4:P6"/>
    <mergeCell ref="Q3:T3"/>
    <mergeCell ref="R4:R6"/>
    <mergeCell ref="T4:T6"/>
    <mergeCell ref="L4:L6"/>
    <mergeCell ref="S2:X2"/>
    <mergeCell ref="M4:M6"/>
    <mergeCell ref="N4:N6"/>
    <mergeCell ref="M3:P3"/>
    <mergeCell ref="Q4:Q6"/>
    <mergeCell ref="B3:B5"/>
    <mergeCell ref="C3:H3"/>
    <mergeCell ref="I4:I6"/>
    <mergeCell ref="J4:J6"/>
    <mergeCell ref="C5:C6"/>
    <mergeCell ref="D5:D6"/>
    <mergeCell ref="F4:G4"/>
    <mergeCell ref="F5:F6"/>
    <mergeCell ref="G5:G6"/>
    <mergeCell ref="I3:L3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Normal="130" zoomScaleSheetLayoutView="100" workbookViewId="0" topLeftCell="A1">
      <selection activeCell="C33" sqref="C33"/>
    </sheetView>
  </sheetViews>
  <sheetFormatPr defaultColWidth="9.00390625" defaultRowHeight="12.75"/>
  <cols>
    <col min="1" max="1" width="3.875" style="0" customWidth="1"/>
    <col min="2" max="2" width="35.625" style="0" customWidth="1"/>
    <col min="3" max="3" width="9.875" style="0" customWidth="1"/>
    <col min="4" max="4" width="12.00390625" style="0" customWidth="1"/>
    <col min="8" max="8" width="8.25390625" style="0" customWidth="1"/>
    <col min="10" max="10" width="8.25390625" style="0" customWidth="1"/>
  </cols>
  <sheetData>
    <row r="1" spans="2:10" ht="15.75">
      <c r="B1" s="240" t="s">
        <v>179</v>
      </c>
      <c r="C1" s="240"/>
      <c r="D1" s="240"/>
      <c r="E1" s="240"/>
      <c r="F1" s="240"/>
      <c r="G1" s="240"/>
      <c r="H1" s="240"/>
      <c r="I1" s="240"/>
      <c r="J1" s="240"/>
    </row>
    <row r="3" spans="7:10" ht="12.75">
      <c r="G3" s="221"/>
      <c r="H3" s="221"/>
      <c r="I3" s="221"/>
      <c r="J3" s="221"/>
    </row>
    <row r="4" spans="1:10" ht="12.75">
      <c r="A4" s="262" t="s">
        <v>38</v>
      </c>
      <c r="B4" s="242" t="s">
        <v>73</v>
      </c>
      <c r="C4" s="263" t="s">
        <v>32</v>
      </c>
      <c r="D4" s="284"/>
      <c r="E4" s="284"/>
      <c r="F4" s="268"/>
      <c r="G4" s="262" t="s">
        <v>33</v>
      </c>
      <c r="H4" s="262"/>
      <c r="I4" s="262"/>
      <c r="J4" s="262"/>
    </row>
    <row r="5" spans="1:10" ht="12.75">
      <c r="A5" s="262"/>
      <c r="B5" s="243"/>
      <c r="C5" s="262" t="s">
        <v>123</v>
      </c>
      <c r="D5" s="262" t="s">
        <v>151</v>
      </c>
      <c r="E5" s="6" t="s">
        <v>151</v>
      </c>
      <c r="F5" s="3" t="s">
        <v>151</v>
      </c>
      <c r="G5" s="262" t="s">
        <v>123</v>
      </c>
      <c r="H5" s="262" t="s">
        <v>151</v>
      </c>
      <c r="I5" s="6" t="s">
        <v>152</v>
      </c>
      <c r="J5" s="3" t="s">
        <v>152</v>
      </c>
    </row>
    <row r="6" spans="1:10" ht="12.75">
      <c r="A6" s="262"/>
      <c r="B6" s="244"/>
      <c r="C6" s="262"/>
      <c r="D6" s="262"/>
      <c r="E6" s="6" t="s">
        <v>3</v>
      </c>
      <c r="F6" s="3" t="s">
        <v>11</v>
      </c>
      <c r="G6" s="262"/>
      <c r="H6" s="262"/>
      <c r="I6" s="6" t="s">
        <v>3</v>
      </c>
      <c r="J6" s="3" t="s">
        <v>11</v>
      </c>
    </row>
    <row r="7" spans="1:10" ht="12.75">
      <c r="A7" s="262"/>
      <c r="B7" s="34"/>
      <c r="C7" s="262"/>
      <c r="D7" s="262"/>
      <c r="E7" s="5" t="s">
        <v>123</v>
      </c>
      <c r="F7" s="4" t="s">
        <v>124</v>
      </c>
      <c r="G7" s="262"/>
      <c r="H7" s="262"/>
      <c r="I7" s="5" t="s">
        <v>123</v>
      </c>
      <c r="J7" s="4" t="s">
        <v>123</v>
      </c>
    </row>
    <row r="8" spans="1:10" ht="12.75">
      <c r="A8" s="1">
        <v>1</v>
      </c>
      <c r="B8" s="34" t="s">
        <v>74</v>
      </c>
      <c r="C8" s="27"/>
      <c r="D8" s="27"/>
      <c r="E8" s="15"/>
      <c r="F8" s="1"/>
      <c r="G8" s="13"/>
      <c r="H8" s="13"/>
      <c r="I8" s="15"/>
      <c r="J8" s="1"/>
    </row>
    <row r="9" spans="1:10" ht="12.75">
      <c r="A9" s="1">
        <v>2</v>
      </c>
      <c r="B9" s="34" t="s">
        <v>103</v>
      </c>
      <c r="C9" s="27"/>
      <c r="D9" s="27"/>
      <c r="E9" s="15"/>
      <c r="F9" s="1"/>
      <c r="G9" s="13"/>
      <c r="H9" s="13"/>
      <c r="I9" s="15"/>
      <c r="J9" s="1"/>
    </row>
    <row r="10" spans="1:10" ht="12.75">
      <c r="A10" s="1">
        <v>3</v>
      </c>
      <c r="B10" s="34" t="s">
        <v>90</v>
      </c>
      <c r="C10" s="27"/>
      <c r="D10" s="27"/>
      <c r="E10" s="15"/>
      <c r="F10" s="1"/>
      <c r="G10" s="13"/>
      <c r="H10" s="13"/>
      <c r="I10" s="15"/>
      <c r="J10" s="1"/>
    </row>
    <row r="11" spans="1:10" ht="12.75">
      <c r="A11" s="1">
        <v>4</v>
      </c>
      <c r="B11" s="34" t="s">
        <v>75</v>
      </c>
      <c r="C11" s="27"/>
      <c r="D11" s="27"/>
      <c r="E11" s="15"/>
      <c r="F11" s="1"/>
      <c r="G11" s="13"/>
      <c r="H11" s="13"/>
      <c r="I11" s="15"/>
      <c r="J11" s="1"/>
    </row>
    <row r="12" spans="1:10" ht="12.75">
      <c r="A12" s="1">
        <v>5</v>
      </c>
      <c r="B12" s="34" t="s">
        <v>76</v>
      </c>
      <c r="C12" s="27"/>
      <c r="D12" s="27"/>
      <c r="E12" s="15"/>
      <c r="F12" s="1"/>
      <c r="G12" s="13"/>
      <c r="H12" s="13"/>
      <c r="I12" s="15"/>
      <c r="J12" s="1"/>
    </row>
    <row r="13" spans="1:10" ht="12.75">
      <c r="A13" s="1">
        <v>6</v>
      </c>
      <c r="B13" s="34" t="s">
        <v>136</v>
      </c>
      <c r="C13" s="27"/>
      <c r="D13" s="27"/>
      <c r="E13" s="15"/>
      <c r="F13" s="1"/>
      <c r="G13" s="13"/>
      <c r="H13" s="13"/>
      <c r="I13" s="15"/>
      <c r="J13" s="1"/>
    </row>
    <row r="14" spans="1:10" ht="12.75">
      <c r="A14" s="1">
        <v>7</v>
      </c>
      <c r="B14" s="34" t="s">
        <v>77</v>
      </c>
      <c r="C14" s="27"/>
      <c r="D14" s="27"/>
      <c r="E14" s="15"/>
      <c r="F14" s="1"/>
      <c r="G14" s="13"/>
      <c r="H14" s="13"/>
      <c r="I14" s="15"/>
      <c r="J14" s="1"/>
    </row>
    <row r="15" spans="1:10" ht="12.75">
      <c r="A15" s="1">
        <v>8</v>
      </c>
      <c r="B15" s="34" t="s">
        <v>78</v>
      </c>
      <c r="C15" s="27"/>
      <c r="D15" s="27"/>
      <c r="E15" s="15"/>
      <c r="F15" s="1"/>
      <c r="G15" s="13"/>
      <c r="H15" s="13"/>
      <c r="I15" s="15"/>
      <c r="J15" s="1"/>
    </row>
    <row r="16" spans="1:10" ht="12.75">
      <c r="A16" s="1">
        <v>9</v>
      </c>
      <c r="B16" s="34" t="s">
        <v>134</v>
      </c>
      <c r="C16" s="27"/>
      <c r="D16" s="27"/>
      <c r="E16" s="15"/>
      <c r="F16" s="1"/>
      <c r="G16" s="13"/>
      <c r="H16" s="13"/>
      <c r="I16" s="15"/>
      <c r="J16" s="1"/>
    </row>
    <row r="17" spans="1:10" ht="12.75">
      <c r="A17" s="1">
        <v>10</v>
      </c>
      <c r="B17" s="34" t="s">
        <v>79</v>
      </c>
      <c r="C17" s="27"/>
      <c r="D17" s="27"/>
      <c r="E17" s="15"/>
      <c r="F17" s="1"/>
      <c r="G17" s="13"/>
      <c r="H17" s="13"/>
      <c r="I17" s="15"/>
      <c r="J17" s="1"/>
    </row>
    <row r="18" spans="1:10" ht="12.75">
      <c r="A18" s="1">
        <v>11</v>
      </c>
      <c r="B18" s="34" t="s">
        <v>140</v>
      </c>
      <c r="C18" s="27"/>
      <c r="D18" s="27"/>
      <c r="E18" s="15"/>
      <c r="F18" s="1"/>
      <c r="G18" s="13"/>
      <c r="H18" s="13"/>
      <c r="I18" s="15"/>
      <c r="J18" s="1"/>
    </row>
    <row r="19" spans="1:10" ht="12.75">
      <c r="A19" s="1">
        <v>12</v>
      </c>
      <c r="B19" s="34" t="s">
        <v>81</v>
      </c>
      <c r="C19" s="27"/>
      <c r="D19" s="27"/>
      <c r="E19" s="15"/>
      <c r="F19" s="1"/>
      <c r="G19" s="13"/>
      <c r="H19" s="13"/>
      <c r="I19" s="15"/>
      <c r="J19" s="1"/>
    </row>
    <row r="20" spans="1:10" ht="12.75">
      <c r="A20" s="1">
        <v>13</v>
      </c>
      <c r="B20" s="34" t="s">
        <v>82</v>
      </c>
      <c r="C20" s="27"/>
      <c r="D20" s="27"/>
      <c r="E20" s="15"/>
      <c r="F20" s="1"/>
      <c r="G20" s="13"/>
      <c r="H20" s="13"/>
      <c r="I20" s="15"/>
      <c r="J20" s="1"/>
    </row>
    <row r="21" spans="1:10" ht="12.75">
      <c r="A21" s="1">
        <v>14</v>
      </c>
      <c r="B21" s="34" t="s">
        <v>83</v>
      </c>
      <c r="C21" s="27"/>
      <c r="D21" s="27"/>
      <c r="E21" s="15"/>
      <c r="F21" s="1"/>
      <c r="G21" s="13"/>
      <c r="H21" s="13"/>
      <c r="I21" s="15"/>
      <c r="J21" s="1"/>
    </row>
    <row r="22" spans="1:10" ht="12.75">
      <c r="A22" s="1">
        <v>15</v>
      </c>
      <c r="B22" s="34" t="s">
        <v>163</v>
      </c>
      <c r="C22" s="27"/>
      <c r="D22" s="27"/>
      <c r="E22" s="15"/>
      <c r="F22" s="1"/>
      <c r="G22" s="13"/>
      <c r="H22" s="13"/>
      <c r="I22" s="15"/>
      <c r="J22" s="1"/>
    </row>
    <row r="23" spans="1:10" ht="12.75">
      <c r="A23" s="1">
        <v>16</v>
      </c>
      <c r="B23" s="34" t="s">
        <v>84</v>
      </c>
      <c r="C23" s="62">
        <v>4457</v>
      </c>
      <c r="D23" s="62">
        <v>4464</v>
      </c>
      <c r="E23" s="15">
        <f>D23/C23*100</f>
        <v>100.15705631590757</v>
      </c>
      <c r="F23" s="1">
        <f>D23-C23</f>
        <v>7</v>
      </c>
      <c r="G23" s="13">
        <v>108.7</v>
      </c>
      <c r="H23" s="13">
        <v>109.5</v>
      </c>
      <c r="I23" s="18">
        <f>H23/G23*100</f>
        <v>100.73597056117755</v>
      </c>
      <c r="J23" s="1">
        <f>H23-G23</f>
        <v>0.7999999999999972</v>
      </c>
    </row>
    <row r="24" spans="1:10" ht="12.75">
      <c r="A24" s="1">
        <v>17</v>
      </c>
      <c r="B24" s="34" t="s">
        <v>85</v>
      </c>
      <c r="C24" s="27"/>
      <c r="D24" s="27"/>
      <c r="E24" s="15"/>
      <c r="F24" s="1"/>
      <c r="G24" s="13"/>
      <c r="H24" s="13"/>
      <c r="I24" s="15"/>
      <c r="J24" s="1"/>
    </row>
    <row r="25" spans="1:10" ht="12.75">
      <c r="A25" s="1">
        <v>18</v>
      </c>
      <c r="B25" s="34" t="s">
        <v>145</v>
      </c>
      <c r="C25" s="27">
        <v>63741.95</v>
      </c>
      <c r="D25" s="27">
        <v>68952.99</v>
      </c>
      <c r="E25" s="15">
        <f>D25/C25*100</f>
        <v>108.17521271313477</v>
      </c>
      <c r="F25" s="1">
        <f>D25-C25</f>
        <v>5211.040000000008</v>
      </c>
      <c r="G25" s="13">
        <v>147.7</v>
      </c>
      <c r="H25" s="13">
        <v>154.8</v>
      </c>
      <c r="I25" s="15">
        <v>100.3</v>
      </c>
      <c r="J25" s="1">
        <f>H25-G25</f>
        <v>7.100000000000023</v>
      </c>
    </row>
    <row r="26" spans="1:10" ht="12.75">
      <c r="A26" s="1">
        <v>19</v>
      </c>
      <c r="B26" s="34" t="s">
        <v>86</v>
      </c>
      <c r="C26" s="27"/>
      <c r="D26" s="27"/>
      <c r="E26" s="15"/>
      <c r="F26" s="1"/>
      <c r="G26" s="13"/>
      <c r="H26" s="13"/>
      <c r="I26" s="15"/>
      <c r="J26" s="1"/>
    </row>
    <row r="27" spans="1:10" ht="12.75">
      <c r="A27" s="1">
        <v>20</v>
      </c>
      <c r="B27" s="34" t="s">
        <v>87</v>
      </c>
      <c r="C27" s="27"/>
      <c r="D27" s="27"/>
      <c r="E27" s="15"/>
      <c r="F27" s="1"/>
      <c r="G27" s="13"/>
      <c r="H27" s="13"/>
      <c r="I27" s="15"/>
      <c r="J27" s="1"/>
    </row>
    <row r="28" spans="1:10" ht="12.75">
      <c r="A28" s="1">
        <v>21</v>
      </c>
      <c r="B28" s="34" t="s">
        <v>88</v>
      </c>
      <c r="C28" s="27"/>
      <c r="D28" s="27"/>
      <c r="E28" s="15"/>
      <c r="F28" s="1"/>
      <c r="G28" s="13"/>
      <c r="H28" s="13"/>
      <c r="I28" s="15"/>
      <c r="J28" s="1"/>
    </row>
    <row r="29" spans="1:10" ht="12.75">
      <c r="A29" s="1"/>
      <c r="B29" s="34"/>
      <c r="C29" s="27"/>
      <c r="D29" s="27"/>
      <c r="E29" s="15"/>
      <c r="F29" s="1"/>
      <c r="G29" s="13"/>
      <c r="H29" s="13"/>
      <c r="I29" s="15"/>
      <c r="J29" s="1"/>
    </row>
    <row r="30" spans="1:10" s="11" customFormat="1" ht="12.75">
      <c r="A30" s="9"/>
      <c r="B30" s="9" t="s">
        <v>89</v>
      </c>
      <c r="C30" s="10">
        <f>SUM(C8:C27)</f>
        <v>68198.95</v>
      </c>
      <c r="D30" s="17">
        <f>SUM(D8:D27)</f>
        <v>73416.99</v>
      </c>
      <c r="E30" s="17">
        <f>D30/C30*100</f>
        <v>107.65120284109948</v>
      </c>
      <c r="F30" s="10">
        <f>D30-C30</f>
        <v>5218.040000000008</v>
      </c>
      <c r="G30" s="10">
        <v>144.3</v>
      </c>
      <c r="H30" s="10">
        <v>147</v>
      </c>
      <c r="I30" s="17">
        <f>H30/G30*100</f>
        <v>101.87110187110187</v>
      </c>
      <c r="J30" s="10">
        <f>H30-G30</f>
        <v>2.6999999999999886</v>
      </c>
    </row>
    <row r="31" spans="1:10" s="11" customFormat="1" ht="12.75">
      <c r="A31" s="197"/>
      <c r="B31" s="197"/>
      <c r="C31" s="50"/>
      <c r="D31" s="199"/>
      <c r="E31" s="199"/>
      <c r="F31" s="50"/>
      <c r="G31" s="50"/>
      <c r="H31" s="50"/>
      <c r="I31" s="199"/>
      <c r="J31" s="50"/>
    </row>
    <row r="32" spans="1:10" s="11" customFormat="1" ht="12.75">
      <c r="A32" s="197"/>
      <c r="B32" s="197"/>
      <c r="C32" s="50"/>
      <c r="D32" s="199"/>
      <c r="E32" s="199"/>
      <c r="F32" s="50"/>
      <c r="G32" s="50"/>
      <c r="H32" s="50"/>
      <c r="I32" s="199"/>
      <c r="J32" s="50"/>
    </row>
    <row r="33" spans="3:9" ht="12.75">
      <c r="C33" s="43" t="s">
        <v>189</v>
      </c>
      <c r="D33" s="87"/>
      <c r="E33" s="43"/>
      <c r="F33" s="26"/>
      <c r="G33" s="26"/>
      <c r="H33" s="26"/>
      <c r="I33" s="26"/>
    </row>
    <row r="34" spans="3:9" ht="12.75">
      <c r="C34" s="26" t="s">
        <v>172</v>
      </c>
      <c r="D34" s="26"/>
      <c r="E34" s="26"/>
      <c r="F34" s="26"/>
      <c r="G34" s="26"/>
      <c r="H34" s="26"/>
      <c r="I34" s="26" t="s">
        <v>191</v>
      </c>
    </row>
    <row r="36" spans="7:8" ht="12.75">
      <c r="G36" s="37"/>
      <c r="H36" s="37"/>
    </row>
  </sheetData>
  <mergeCells count="10">
    <mergeCell ref="A4:A7"/>
    <mergeCell ref="C4:F4"/>
    <mergeCell ref="G4:J4"/>
    <mergeCell ref="B1:J1"/>
    <mergeCell ref="G3:J3"/>
    <mergeCell ref="C5:C7"/>
    <mergeCell ref="D5:D7"/>
    <mergeCell ref="G5:G7"/>
    <mergeCell ref="H5:H7"/>
    <mergeCell ref="B4:B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75" zoomScaleNormal="115" zoomScaleSheetLayoutView="75" workbookViewId="0" topLeftCell="A1">
      <pane xSplit="12" ySplit="5" topLeftCell="M12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V35" sqref="V35"/>
    </sheetView>
  </sheetViews>
  <sheetFormatPr defaultColWidth="9.00390625" defaultRowHeight="12.75"/>
  <cols>
    <col min="1" max="1" width="4.375" style="0" customWidth="1"/>
    <col min="2" max="2" width="35.125" style="0" customWidth="1"/>
    <col min="3" max="4" width="10.00390625" style="0" hidden="1" customWidth="1"/>
    <col min="5" max="11" width="9.625" style="0" hidden="1" customWidth="1"/>
    <col min="12" max="12" width="11.125" style="0" hidden="1" customWidth="1"/>
    <col min="16" max="16" width="14.125" style="0" bestFit="1" customWidth="1"/>
    <col min="25" max="25" width="10.75390625" style="0" customWidth="1"/>
    <col min="26" max="26" width="10.625" style="0" customWidth="1"/>
    <col min="27" max="27" width="10.75390625" style="0" customWidth="1"/>
    <col min="28" max="28" width="12.125" style="0" customWidth="1"/>
  </cols>
  <sheetData>
    <row r="1" spans="2:28" ht="15.75">
      <c r="B1" s="240" t="s">
        <v>180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3" spans="1:28" ht="14.25">
      <c r="A3" s="262" t="s">
        <v>38</v>
      </c>
      <c r="B3" s="242" t="s">
        <v>73</v>
      </c>
      <c r="C3" s="286" t="s">
        <v>60</v>
      </c>
      <c r="D3" s="287"/>
      <c r="E3" s="287"/>
      <c r="F3" s="287"/>
      <c r="G3" s="287"/>
      <c r="H3" s="290"/>
      <c r="I3" s="286" t="s">
        <v>61</v>
      </c>
      <c r="J3" s="287"/>
      <c r="K3" s="287"/>
      <c r="L3" s="287"/>
      <c r="M3" s="285" t="s">
        <v>27</v>
      </c>
      <c r="N3" s="285"/>
      <c r="O3" s="285"/>
      <c r="P3" s="285"/>
      <c r="Q3" s="285"/>
      <c r="R3" s="286"/>
      <c r="S3" s="286" t="s">
        <v>60</v>
      </c>
      <c r="T3" s="287"/>
      <c r="U3" s="287"/>
      <c r="V3" s="287"/>
      <c r="W3" s="287"/>
      <c r="X3" s="287"/>
      <c r="Y3" s="285" t="s">
        <v>61</v>
      </c>
      <c r="Z3" s="285"/>
      <c r="AA3" s="285"/>
      <c r="AB3" s="285"/>
    </row>
    <row r="4" spans="1:28" ht="14.25">
      <c r="A4" s="262"/>
      <c r="B4" s="243"/>
      <c r="C4" s="285" t="s">
        <v>29</v>
      </c>
      <c r="D4" s="285"/>
      <c r="E4" s="285"/>
      <c r="F4" s="285" t="s">
        <v>30</v>
      </c>
      <c r="G4" s="285"/>
      <c r="H4" s="285"/>
      <c r="I4" s="285" t="s">
        <v>29</v>
      </c>
      <c r="J4" s="285"/>
      <c r="K4" s="285" t="s">
        <v>30</v>
      </c>
      <c r="L4" s="285"/>
      <c r="M4" s="285" t="s">
        <v>29</v>
      </c>
      <c r="N4" s="285"/>
      <c r="O4" s="285"/>
      <c r="P4" s="285" t="s">
        <v>30</v>
      </c>
      <c r="Q4" s="285"/>
      <c r="R4" s="285"/>
      <c r="S4" s="288" t="s">
        <v>29</v>
      </c>
      <c r="T4" s="288"/>
      <c r="U4" s="288"/>
      <c r="V4" s="288" t="s">
        <v>30</v>
      </c>
      <c r="W4" s="288"/>
      <c r="X4" s="289"/>
      <c r="Y4" s="285" t="s">
        <v>29</v>
      </c>
      <c r="Z4" s="285"/>
      <c r="AA4" s="285" t="s">
        <v>30</v>
      </c>
      <c r="AB4" s="285"/>
    </row>
    <row r="5" spans="1:28" ht="14.25">
      <c r="A5" s="262"/>
      <c r="B5" s="244"/>
      <c r="C5" s="44" t="s">
        <v>4</v>
      </c>
      <c r="D5" s="44" t="s">
        <v>5</v>
      </c>
      <c r="E5" s="44" t="s">
        <v>31</v>
      </c>
      <c r="F5" s="44" t="s">
        <v>4</v>
      </c>
      <c r="G5" s="44" t="s">
        <v>5</v>
      </c>
      <c r="H5" s="44" t="s">
        <v>31</v>
      </c>
      <c r="I5" s="44" t="s">
        <v>4</v>
      </c>
      <c r="J5" s="44" t="s">
        <v>5</v>
      </c>
      <c r="K5" s="44" t="s">
        <v>4</v>
      </c>
      <c r="L5" s="44" t="s">
        <v>5</v>
      </c>
      <c r="M5" s="44">
        <v>2011</v>
      </c>
      <c r="N5" s="44" t="s">
        <v>151</v>
      </c>
      <c r="O5" s="44" t="s">
        <v>31</v>
      </c>
      <c r="P5" s="44" t="s">
        <v>124</v>
      </c>
      <c r="Q5" s="44" t="s">
        <v>151</v>
      </c>
      <c r="R5" s="44" t="s">
        <v>31</v>
      </c>
      <c r="S5" s="44" t="s">
        <v>124</v>
      </c>
      <c r="T5" s="44" t="s">
        <v>151</v>
      </c>
      <c r="U5" s="44" t="s">
        <v>31</v>
      </c>
      <c r="V5" s="44" t="s">
        <v>123</v>
      </c>
      <c r="W5" s="44" t="s">
        <v>151</v>
      </c>
      <c r="X5" s="44" t="s">
        <v>31</v>
      </c>
      <c r="Y5" s="44" t="s">
        <v>123</v>
      </c>
      <c r="Z5" s="44" t="s">
        <v>151</v>
      </c>
      <c r="AA5" s="44" t="s">
        <v>123</v>
      </c>
      <c r="AB5" s="44" t="s">
        <v>152</v>
      </c>
    </row>
    <row r="6" spans="1:28" ht="18" customHeight="1">
      <c r="A6" s="1">
        <v>1</v>
      </c>
      <c r="B6" s="34" t="s">
        <v>74</v>
      </c>
      <c r="C6" s="45"/>
      <c r="D6" s="45"/>
      <c r="E6" s="44">
        <f>D6-C6</f>
        <v>0</v>
      </c>
      <c r="F6" s="45"/>
      <c r="G6" s="45"/>
      <c r="H6" s="44">
        <f>G6-F6</f>
        <v>0</v>
      </c>
      <c r="I6" s="45"/>
      <c r="J6" s="45"/>
      <c r="K6" s="45"/>
      <c r="L6" s="45"/>
      <c r="M6" s="46">
        <v>608</v>
      </c>
      <c r="N6" s="46">
        <v>645</v>
      </c>
      <c r="O6" s="44">
        <f>N6-M6</f>
        <v>37</v>
      </c>
      <c r="P6" s="46">
        <v>359</v>
      </c>
      <c r="Q6" s="46">
        <v>400</v>
      </c>
      <c r="R6" s="44">
        <f>Q6-P6</f>
        <v>41</v>
      </c>
      <c r="S6" s="44">
        <v>592</v>
      </c>
      <c r="T6" s="44">
        <v>706</v>
      </c>
      <c r="U6" s="44">
        <f>T6-S6</f>
        <v>114</v>
      </c>
      <c r="V6" s="44">
        <v>674.3</v>
      </c>
      <c r="W6" s="44">
        <v>603</v>
      </c>
      <c r="X6" s="44">
        <f>W6-V6</f>
        <v>-71.29999999999995</v>
      </c>
      <c r="Y6" s="44">
        <v>97298</v>
      </c>
      <c r="Z6" s="44">
        <v>109421</v>
      </c>
      <c r="AA6" s="44">
        <v>187621</v>
      </c>
      <c r="AB6" s="44">
        <v>150833</v>
      </c>
    </row>
    <row r="7" spans="1:28" ht="18" customHeight="1">
      <c r="A7" s="1">
        <v>2</v>
      </c>
      <c r="B7" s="34" t="s">
        <v>103</v>
      </c>
      <c r="C7" s="45"/>
      <c r="D7" s="45"/>
      <c r="E7" s="44">
        <f aca="true" t="shared" si="0" ref="E7:E26">D7-C7</f>
        <v>0</v>
      </c>
      <c r="F7" s="45"/>
      <c r="G7" s="45"/>
      <c r="H7" s="44">
        <f aca="true" t="shared" si="1" ref="H7:H26">G7-F7</f>
        <v>0</v>
      </c>
      <c r="I7" s="45"/>
      <c r="J7" s="45"/>
      <c r="K7" s="45"/>
      <c r="L7" s="45"/>
      <c r="M7" s="46">
        <v>296</v>
      </c>
      <c r="N7" s="46"/>
      <c r="O7" s="44">
        <f aca="true" t="shared" si="2" ref="O7:O27">N7-M7</f>
        <v>-296</v>
      </c>
      <c r="P7" s="46"/>
      <c r="Q7" s="46"/>
      <c r="R7" s="44">
        <f aca="true" t="shared" si="3" ref="R7:R23">Q7-P7</f>
        <v>0</v>
      </c>
      <c r="S7" s="46">
        <v>43.91</v>
      </c>
      <c r="T7" s="46"/>
      <c r="U7" s="46">
        <f aca="true" t="shared" si="4" ref="U7:U27">T7-S7</f>
        <v>-43.91</v>
      </c>
      <c r="V7" s="46"/>
      <c r="W7" s="46"/>
      <c r="X7" s="46">
        <f>W7-V7</f>
        <v>0</v>
      </c>
      <c r="Y7" s="46">
        <v>14817</v>
      </c>
      <c r="Z7" s="46"/>
      <c r="AA7" s="46"/>
      <c r="AB7" s="46"/>
    </row>
    <row r="8" spans="1:28" ht="18" customHeight="1">
      <c r="A8" s="1">
        <v>3</v>
      </c>
      <c r="B8" s="34" t="s">
        <v>90</v>
      </c>
      <c r="C8" s="45"/>
      <c r="D8" s="45"/>
      <c r="E8" s="44">
        <f t="shared" si="0"/>
        <v>0</v>
      </c>
      <c r="F8" s="45"/>
      <c r="G8" s="45"/>
      <c r="H8" s="44">
        <f t="shared" si="1"/>
        <v>0</v>
      </c>
      <c r="I8" s="45"/>
      <c r="J8" s="45"/>
      <c r="K8" s="45"/>
      <c r="L8" s="45"/>
      <c r="M8" s="46">
        <v>751</v>
      </c>
      <c r="N8" s="46">
        <v>800</v>
      </c>
      <c r="O8" s="44">
        <f t="shared" si="2"/>
        <v>49</v>
      </c>
      <c r="P8" s="46">
        <v>278</v>
      </c>
      <c r="Q8" s="46">
        <v>209</v>
      </c>
      <c r="R8" s="44">
        <f t="shared" si="3"/>
        <v>-69</v>
      </c>
      <c r="S8" s="44">
        <v>179</v>
      </c>
      <c r="T8" s="44">
        <v>206</v>
      </c>
      <c r="U8" s="44">
        <f t="shared" si="4"/>
        <v>27</v>
      </c>
      <c r="V8" s="44">
        <v>78</v>
      </c>
      <c r="W8" s="44">
        <v>82</v>
      </c>
      <c r="X8" s="44">
        <f>W8-V8</f>
        <v>4</v>
      </c>
      <c r="Y8" s="44">
        <v>23838</v>
      </c>
      <c r="Z8" s="44">
        <v>25744</v>
      </c>
      <c r="AA8" s="44">
        <v>28072</v>
      </c>
      <c r="AB8" s="44">
        <v>39226</v>
      </c>
    </row>
    <row r="9" spans="1:28" ht="18" customHeight="1">
      <c r="A9" s="1">
        <v>4</v>
      </c>
      <c r="B9" s="34" t="s">
        <v>75</v>
      </c>
      <c r="C9" s="45"/>
      <c r="D9" s="45"/>
      <c r="E9" s="44">
        <f t="shared" si="0"/>
        <v>0</v>
      </c>
      <c r="F9" s="45"/>
      <c r="G9" s="45"/>
      <c r="H9" s="44">
        <f t="shared" si="1"/>
        <v>0</v>
      </c>
      <c r="I9" s="45"/>
      <c r="J9" s="45"/>
      <c r="K9" s="45"/>
      <c r="L9" s="45"/>
      <c r="M9" s="46">
        <v>430</v>
      </c>
      <c r="N9" s="46">
        <v>333</v>
      </c>
      <c r="O9" s="44">
        <f t="shared" si="2"/>
        <v>-97</v>
      </c>
      <c r="P9" s="46">
        <v>113</v>
      </c>
      <c r="Q9" s="46">
        <v>0</v>
      </c>
      <c r="R9" s="44">
        <f t="shared" si="3"/>
        <v>-113</v>
      </c>
      <c r="S9" s="44">
        <v>6</v>
      </c>
      <c r="T9" s="44">
        <v>0.78</v>
      </c>
      <c r="U9" s="44">
        <f t="shared" si="4"/>
        <v>-5.22</v>
      </c>
      <c r="V9" s="44">
        <v>21.4</v>
      </c>
      <c r="W9" s="44">
        <v>27.17</v>
      </c>
      <c r="X9" s="44">
        <f>W9-V9</f>
        <v>5.770000000000003</v>
      </c>
      <c r="Y9" s="44">
        <v>1394</v>
      </c>
      <c r="Z9" s="44">
        <v>234</v>
      </c>
      <c r="AA9" s="44">
        <v>18924</v>
      </c>
      <c r="AB9" s="44">
        <v>0</v>
      </c>
    </row>
    <row r="10" spans="1:28" ht="18" customHeight="1">
      <c r="A10" s="1">
        <v>5</v>
      </c>
      <c r="B10" s="34" t="s">
        <v>76</v>
      </c>
      <c r="C10" s="45"/>
      <c r="D10" s="45"/>
      <c r="E10" s="44">
        <f t="shared" si="0"/>
        <v>0</v>
      </c>
      <c r="F10" s="45"/>
      <c r="G10" s="45"/>
      <c r="H10" s="44">
        <f t="shared" si="1"/>
        <v>0</v>
      </c>
      <c r="I10" s="45"/>
      <c r="J10" s="45"/>
      <c r="K10" s="45"/>
      <c r="L10" s="45"/>
      <c r="M10" s="46"/>
      <c r="N10" s="46"/>
      <c r="O10" s="44">
        <f t="shared" si="2"/>
        <v>0</v>
      </c>
      <c r="P10" s="46">
        <v>155</v>
      </c>
      <c r="Q10" s="46">
        <v>302</v>
      </c>
      <c r="R10" s="44">
        <f t="shared" si="3"/>
        <v>147</v>
      </c>
      <c r="S10" s="44"/>
      <c r="T10" s="44"/>
      <c r="U10" s="44">
        <f t="shared" si="4"/>
        <v>0</v>
      </c>
      <c r="V10" s="44">
        <v>39.2</v>
      </c>
      <c r="W10" s="44">
        <v>68</v>
      </c>
      <c r="X10" s="44">
        <f aca="true" t="shared" si="5" ref="X10:X27">W10-V10</f>
        <v>28.799999999999997</v>
      </c>
      <c r="Y10" s="44"/>
      <c r="Z10" s="44"/>
      <c r="AA10" s="44">
        <v>25218</v>
      </c>
      <c r="AB10" s="44">
        <v>22517</v>
      </c>
    </row>
    <row r="11" spans="1:28" ht="18" customHeight="1">
      <c r="A11" s="1">
        <v>6</v>
      </c>
      <c r="B11" s="34" t="s">
        <v>135</v>
      </c>
      <c r="C11" s="45"/>
      <c r="D11" s="45"/>
      <c r="E11" s="44">
        <f t="shared" si="0"/>
        <v>0</v>
      </c>
      <c r="F11" s="45"/>
      <c r="G11" s="45"/>
      <c r="H11" s="44">
        <f t="shared" si="1"/>
        <v>0</v>
      </c>
      <c r="I11" s="45"/>
      <c r="J11" s="45"/>
      <c r="K11" s="45"/>
      <c r="L11" s="45"/>
      <c r="M11" s="46">
        <v>211</v>
      </c>
      <c r="N11" s="46">
        <v>405</v>
      </c>
      <c r="O11" s="44">
        <f t="shared" si="2"/>
        <v>194</v>
      </c>
      <c r="P11" s="46">
        <v>208</v>
      </c>
      <c r="Q11" s="46">
        <v>379</v>
      </c>
      <c r="R11" s="44">
        <f t="shared" si="3"/>
        <v>171</v>
      </c>
      <c r="S11" s="44">
        <v>66</v>
      </c>
      <c r="T11" s="44">
        <v>70.2</v>
      </c>
      <c r="U11" s="44">
        <f t="shared" si="4"/>
        <v>4.200000000000003</v>
      </c>
      <c r="V11" s="44">
        <v>40.7</v>
      </c>
      <c r="W11" s="44">
        <v>14.4</v>
      </c>
      <c r="X11" s="44">
        <f t="shared" si="5"/>
        <v>-26.300000000000004</v>
      </c>
      <c r="Y11" s="44">
        <v>31267</v>
      </c>
      <c r="Z11" s="44">
        <v>17335</v>
      </c>
      <c r="AA11" s="44">
        <v>19582</v>
      </c>
      <c r="AB11" s="44">
        <v>3792</v>
      </c>
    </row>
    <row r="12" spans="1:28" ht="18" customHeight="1">
      <c r="A12" s="1">
        <v>7</v>
      </c>
      <c r="B12" s="34" t="s">
        <v>77</v>
      </c>
      <c r="C12" s="45"/>
      <c r="D12" s="45"/>
      <c r="E12" s="44">
        <f t="shared" si="0"/>
        <v>0</v>
      </c>
      <c r="F12" s="45"/>
      <c r="G12" s="45"/>
      <c r="H12" s="44">
        <f t="shared" si="1"/>
        <v>0</v>
      </c>
      <c r="I12" s="45"/>
      <c r="J12" s="45"/>
      <c r="K12" s="45"/>
      <c r="L12" s="45"/>
      <c r="M12" s="46">
        <v>215</v>
      </c>
      <c r="N12" s="44">
        <v>923</v>
      </c>
      <c r="O12" s="44">
        <f t="shared" si="2"/>
        <v>708</v>
      </c>
      <c r="P12" s="46">
        <v>278</v>
      </c>
      <c r="Q12" s="46"/>
      <c r="R12" s="44">
        <f t="shared" si="3"/>
        <v>-278</v>
      </c>
      <c r="S12" s="44">
        <v>3.1</v>
      </c>
      <c r="T12" s="44">
        <v>1.67</v>
      </c>
      <c r="U12" s="44">
        <f t="shared" si="4"/>
        <v>-1.4300000000000002</v>
      </c>
      <c r="V12" s="44">
        <v>35</v>
      </c>
      <c r="W12" s="44"/>
      <c r="X12" s="44">
        <f t="shared" si="5"/>
        <v>-35</v>
      </c>
      <c r="Y12" s="44">
        <v>144</v>
      </c>
      <c r="Z12" s="44">
        <v>181</v>
      </c>
      <c r="AA12" s="44">
        <v>12584</v>
      </c>
      <c r="AB12" s="44"/>
    </row>
    <row r="13" spans="1:28" ht="18" customHeight="1">
      <c r="A13" s="1">
        <v>8</v>
      </c>
      <c r="B13" s="34" t="s">
        <v>78</v>
      </c>
      <c r="C13" s="45"/>
      <c r="D13" s="45"/>
      <c r="E13" s="44">
        <f t="shared" si="0"/>
        <v>0</v>
      </c>
      <c r="F13" s="45"/>
      <c r="G13" s="45"/>
      <c r="H13" s="44">
        <f t="shared" si="1"/>
        <v>0</v>
      </c>
      <c r="I13" s="45"/>
      <c r="J13" s="45"/>
      <c r="K13" s="45"/>
      <c r="L13" s="45"/>
      <c r="M13" s="46">
        <v>580</v>
      </c>
      <c r="N13" s="46">
        <v>617</v>
      </c>
      <c r="O13" s="44">
        <f t="shared" si="2"/>
        <v>37</v>
      </c>
      <c r="P13" s="46"/>
      <c r="Q13" s="46"/>
      <c r="R13" s="44">
        <f t="shared" si="3"/>
        <v>0</v>
      </c>
      <c r="S13" s="13">
        <v>641.62</v>
      </c>
      <c r="T13" s="13">
        <v>778</v>
      </c>
      <c r="U13" s="13">
        <f t="shared" si="4"/>
        <v>136.38</v>
      </c>
      <c r="V13" s="13"/>
      <c r="W13" s="13"/>
      <c r="X13" s="13">
        <f t="shared" si="5"/>
        <v>0</v>
      </c>
      <c r="Y13" s="13">
        <v>110569</v>
      </c>
      <c r="Z13" s="13">
        <v>126141</v>
      </c>
      <c r="AA13" s="13"/>
      <c r="AB13" s="13"/>
    </row>
    <row r="14" spans="1:28" ht="18" customHeight="1">
      <c r="A14" s="1">
        <v>9</v>
      </c>
      <c r="B14" s="34" t="s">
        <v>134</v>
      </c>
      <c r="C14" s="45"/>
      <c r="D14" s="45"/>
      <c r="E14" s="44">
        <f t="shared" si="0"/>
        <v>0</v>
      </c>
      <c r="F14" s="45"/>
      <c r="G14" s="45"/>
      <c r="H14" s="44">
        <f t="shared" si="1"/>
        <v>0</v>
      </c>
      <c r="I14" s="45"/>
      <c r="J14" s="45"/>
      <c r="K14" s="45"/>
      <c r="L14" s="45"/>
      <c r="M14" s="46">
        <v>522</v>
      </c>
      <c r="N14" s="46">
        <v>459</v>
      </c>
      <c r="O14" s="44">
        <f t="shared" si="2"/>
        <v>-63</v>
      </c>
      <c r="P14" s="46"/>
      <c r="Q14" s="46"/>
      <c r="R14" s="44">
        <f t="shared" si="3"/>
        <v>0</v>
      </c>
      <c r="S14" s="44">
        <v>187.7</v>
      </c>
      <c r="T14" s="44">
        <v>170.6</v>
      </c>
      <c r="U14" s="44">
        <f t="shared" si="4"/>
        <v>-17.099999999999994</v>
      </c>
      <c r="V14" s="44"/>
      <c r="W14" s="44"/>
      <c r="X14" s="44">
        <f t="shared" si="5"/>
        <v>0</v>
      </c>
      <c r="Y14" s="44">
        <v>35931</v>
      </c>
      <c r="Z14" s="44">
        <v>37171</v>
      </c>
      <c r="AA14" s="44"/>
      <c r="AB14" s="44"/>
    </row>
    <row r="15" spans="1:28" ht="18" customHeight="1">
      <c r="A15" s="1">
        <v>10</v>
      </c>
      <c r="B15" s="34" t="s">
        <v>79</v>
      </c>
      <c r="C15" s="45"/>
      <c r="D15" s="45"/>
      <c r="E15" s="44">
        <f t="shared" si="0"/>
        <v>0</v>
      </c>
      <c r="F15" s="45"/>
      <c r="G15" s="45"/>
      <c r="H15" s="44">
        <f t="shared" si="1"/>
        <v>0</v>
      </c>
      <c r="I15" s="45"/>
      <c r="J15" s="45"/>
      <c r="K15" s="45"/>
      <c r="L15" s="45"/>
      <c r="M15" s="46">
        <v>595</v>
      </c>
      <c r="N15" s="46">
        <v>448</v>
      </c>
      <c r="O15" s="44">
        <f t="shared" si="2"/>
        <v>-147</v>
      </c>
      <c r="P15" s="46"/>
      <c r="Q15" s="46"/>
      <c r="R15" s="44">
        <f t="shared" si="3"/>
        <v>0</v>
      </c>
      <c r="S15" s="44">
        <v>393.2</v>
      </c>
      <c r="T15" s="44">
        <v>445.89</v>
      </c>
      <c r="U15" s="44">
        <f t="shared" si="4"/>
        <v>52.69</v>
      </c>
      <c r="V15" s="44"/>
      <c r="W15" s="44"/>
      <c r="X15" s="44">
        <f t="shared" si="5"/>
        <v>0</v>
      </c>
      <c r="Y15" s="44">
        <v>66060</v>
      </c>
      <c r="Z15" s="44">
        <v>99520</v>
      </c>
      <c r="AA15" s="44"/>
      <c r="AB15" s="44"/>
    </row>
    <row r="16" spans="1:28" s="16" customFormat="1" ht="18" customHeight="1">
      <c r="A16" s="13">
        <v>11</v>
      </c>
      <c r="B16" s="34" t="s">
        <v>140</v>
      </c>
      <c r="C16" s="47"/>
      <c r="D16" s="47"/>
      <c r="E16" s="46">
        <v>0</v>
      </c>
      <c r="F16" s="47"/>
      <c r="G16" s="47"/>
      <c r="H16" s="46">
        <v>0</v>
      </c>
      <c r="I16" s="47"/>
      <c r="J16" s="47"/>
      <c r="K16" s="47"/>
      <c r="L16" s="47"/>
      <c r="M16" s="46"/>
      <c r="N16" s="46"/>
      <c r="O16" s="44">
        <f t="shared" si="2"/>
        <v>0</v>
      </c>
      <c r="P16" s="46"/>
      <c r="Q16" s="46"/>
      <c r="R16" s="46">
        <f t="shared" si="3"/>
        <v>0</v>
      </c>
      <c r="S16" s="46"/>
      <c r="T16" s="46"/>
      <c r="U16" s="46">
        <f>T16-S16</f>
        <v>0</v>
      </c>
      <c r="V16" s="46"/>
      <c r="W16" s="46"/>
      <c r="X16" s="46">
        <f>W16-V16</f>
        <v>0</v>
      </c>
      <c r="Y16" s="46"/>
      <c r="Z16" s="46"/>
      <c r="AA16" s="46"/>
      <c r="AB16" s="46"/>
    </row>
    <row r="17" spans="1:28" ht="18" customHeight="1">
      <c r="A17" s="1">
        <v>12</v>
      </c>
      <c r="B17" s="34" t="s">
        <v>81</v>
      </c>
      <c r="C17" s="45"/>
      <c r="D17" s="45"/>
      <c r="E17" s="46">
        <f>D17-C17</f>
        <v>0</v>
      </c>
      <c r="F17" s="45"/>
      <c r="G17" s="45"/>
      <c r="H17" s="46">
        <f>G17-F17</f>
        <v>0</v>
      </c>
      <c r="I17" s="45"/>
      <c r="J17" s="45"/>
      <c r="K17" s="45"/>
      <c r="L17" s="45"/>
      <c r="M17" s="46">
        <v>160</v>
      </c>
      <c r="N17" s="46">
        <v>88</v>
      </c>
      <c r="O17" s="44">
        <f t="shared" si="2"/>
        <v>-72</v>
      </c>
      <c r="P17" s="46"/>
      <c r="Q17" s="46"/>
      <c r="R17" s="46">
        <f t="shared" si="3"/>
        <v>0</v>
      </c>
      <c r="S17" s="44">
        <v>5.8</v>
      </c>
      <c r="T17" s="44">
        <v>3</v>
      </c>
      <c r="U17" s="44">
        <f t="shared" si="4"/>
        <v>-2.8</v>
      </c>
      <c r="V17" s="44"/>
      <c r="W17" s="44"/>
      <c r="X17" s="44">
        <f t="shared" si="5"/>
        <v>0</v>
      </c>
      <c r="Y17" s="44">
        <v>3619</v>
      </c>
      <c r="Z17" s="44">
        <v>3400</v>
      </c>
      <c r="AA17" s="44"/>
      <c r="AB17" s="44"/>
    </row>
    <row r="18" spans="1:28" ht="18" customHeight="1">
      <c r="A18" s="1">
        <v>13</v>
      </c>
      <c r="B18" s="34" t="s">
        <v>82</v>
      </c>
      <c r="C18" s="45"/>
      <c r="D18" s="45"/>
      <c r="E18" s="46">
        <f t="shared" si="0"/>
        <v>0</v>
      </c>
      <c r="F18" s="45"/>
      <c r="G18" s="45"/>
      <c r="H18" s="46">
        <f t="shared" si="1"/>
        <v>0</v>
      </c>
      <c r="I18" s="45"/>
      <c r="J18" s="45"/>
      <c r="K18" s="45"/>
      <c r="L18" s="45"/>
      <c r="M18" s="46">
        <v>331</v>
      </c>
      <c r="N18" s="46">
        <v>747</v>
      </c>
      <c r="O18" s="44">
        <f t="shared" si="2"/>
        <v>416</v>
      </c>
      <c r="P18" s="46">
        <v>159</v>
      </c>
      <c r="Q18" s="46"/>
      <c r="R18" s="46">
        <f t="shared" si="3"/>
        <v>-159</v>
      </c>
      <c r="S18" s="44">
        <v>50</v>
      </c>
      <c r="T18" s="44">
        <v>257</v>
      </c>
      <c r="U18" s="44">
        <f t="shared" si="4"/>
        <v>207</v>
      </c>
      <c r="V18" s="44">
        <v>38</v>
      </c>
      <c r="W18" s="44"/>
      <c r="X18" s="44">
        <f t="shared" si="5"/>
        <v>-38</v>
      </c>
      <c r="Y18" s="44">
        <v>15106</v>
      </c>
      <c r="Z18" s="44">
        <v>34425</v>
      </c>
      <c r="AA18" s="44">
        <v>23963</v>
      </c>
      <c r="AB18" s="44"/>
    </row>
    <row r="19" spans="1:28" ht="18" customHeight="1">
      <c r="A19" s="1">
        <v>14</v>
      </c>
      <c r="B19" s="34" t="s">
        <v>147</v>
      </c>
      <c r="C19" s="45"/>
      <c r="D19" s="45"/>
      <c r="E19" s="46">
        <f t="shared" si="0"/>
        <v>0</v>
      </c>
      <c r="F19" s="45"/>
      <c r="G19" s="45"/>
      <c r="H19" s="46">
        <f t="shared" si="1"/>
        <v>0</v>
      </c>
      <c r="I19" s="45"/>
      <c r="J19" s="45"/>
      <c r="K19" s="45"/>
      <c r="L19" s="45"/>
      <c r="M19" s="46"/>
      <c r="N19" s="46">
        <v>800</v>
      </c>
      <c r="O19" s="44">
        <f t="shared" si="2"/>
        <v>800</v>
      </c>
      <c r="P19" s="46"/>
      <c r="Q19" s="46"/>
      <c r="R19" s="46">
        <f t="shared" si="3"/>
        <v>0</v>
      </c>
      <c r="S19" s="44"/>
      <c r="T19" s="44">
        <v>193</v>
      </c>
      <c r="U19" s="44">
        <f t="shared" si="4"/>
        <v>193</v>
      </c>
      <c r="V19" s="44"/>
      <c r="W19" s="44"/>
      <c r="X19" s="44">
        <f t="shared" si="5"/>
        <v>0</v>
      </c>
      <c r="Y19" s="44"/>
      <c r="Z19" s="44">
        <v>24124</v>
      </c>
      <c r="AA19" s="44"/>
      <c r="AB19" s="44"/>
    </row>
    <row r="20" spans="1:28" ht="18" customHeight="1">
      <c r="A20" s="1">
        <v>15</v>
      </c>
      <c r="B20" s="34" t="s">
        <v>142</v>
      </c>
      <c r="C20" s="45"/>
      <c r="D20" s="45"/>
      <c r="E20" s="46">
        <f t="shared" si="0"/>
        <v>0</v>
      </c>
      <c r="F20" s="45"/>
      <c r="G20" s="45"/>
      <c r="H20" s="46">
        <f t="shared" si="1"/>
        <v>0</v>
      </c>
      <c r="I20" s="45"/>
      <c r="J20" s="45"/>
      <c r="K20" s="45"/>
      <c r="L20" s="45"/>
      <c r="M20" s="46"/>
      <c r="N20" s="46"/>
      <c r="O20" s="44">
        <f t="shared" si="2"/>
        <v>0</v>
      </c>
      <c r="P20" s="46"/>
      <c r="Q20" s="46"/>
      <c r="R20" s="46">
        <f t="shared" si="3"/>
        <v>0</v>
      </c>
      <c r="S20" s="44"/>
      <c r="T20" s="44"/>
      <c r="U20" s="44">
        <f t="shared" si="4"/>
        <v>0</v>
      </c>
      <c r="V20" s="44"/>
      <c r="W20" s="44"/>
      <c r="X20" s="44">
        <f t="shared" si="5"/>
        <v>0</v>
      </c>
      <c r="Y20" s="44"/>
      <c r="Z20" s="44"/>
      <c r="AA20" s="44"/>
      <c r="AB20" s="44"/>
    </row>
    <row r="21" spans="1:28" ht="18" customHeight="1">
      <c r="A21" s="1">
        <v>16</v>
      </c>
      <c r="B21" s="34" t="s">
        <v>84</v>
      </c>
      <c r="C21" s="45"/>
      <c r="D21" s="45"/>
      <c r="E21" s="46">
        <f t="shared" si="0"/>
        <v>0</v>
      </c>
      <c r="F21" s="45"/>
      <c r="G21" s="45"/>
      <c r="H21" s="46">
        <f t="shared" si="1"/>
        <v>0</v>
      </c>
      <c r="I21" s="45"/>
      <c r="J21" s="45"/>
      <c r="K21" s="45"/>
      <c r="L21" s="45"/>
      <c r="M21" s="79"/>
      <c r="N21" s="79"/>
      <c r="O21" s="79">
        <f t="shared" si="2"/>
        <v>0</v>
      </c>
      <c r="P21" s="79"/>
      <c r="Q21" s="79"/>
      <c r="R21" s="79">
        <f t="shared" si="3"/>
        <v>0</v>
      </c>
      <c r="S21" s="79"/>
      <c r="T21" s="79"/>
      <c r="U21" s="79">
        <f t="shared" si="4"/>
        <v>0</v>
      </c>
      <c r="V21" s="79"/>
      <c r="W21" s="79"/>
      <c r="X21" s="79">
        <f t="shared" si="5"/>
        <v>0</v>
      </c>
      <c r="Y21" s="79"/>
      <c r="Z21" s="79"/>
      <c r="AA21" s="79"/>
      <c r="AB21" s="79"/>
    </row>
    <row r="22" spans="1:28" ht="18" customHeight="1">
      <c r="A22" s="1">
        <v>17</v>
      </c>
      <c r="B22" s="34" t="s">
        <v>85</v>
      </c>
      <c r="C22" s="45"/>
      <c r="D22" s="45"/>
      <c r="E22" s="46">
        <f t="shared" si="0"/>
        <v>0</v>
      </c>
      <c r="F22" s="45"/>
      <c r="G22" s="45"/>
      <c r="H22" s="46">
        <f t="shared" si="1"/>
        <v>0</v>
      </c>
      <c r="I22" s="45"/>
      <c r="J22" s="45"/>
      <c r="K22" s="45"/>
      <c r="L22" s="45"/>
      <c r="M22" s="46"/>
      <c r="N22" s="46"/>
      <c r="O22" s="44">
        <f t="shared" si="2"/>
        <v>0</v>
      </c>
      <c r="P22" s="46">
        <v>850</v>
      </c>
      <c r="Q22" s="46">
        <v>676</v>
      </c>
      <c r="R22" s="46">
        <f t="shared" si="3"/>
        <v>-174</v>
      </c>
      <c r="S22" s="44"/>
      <c r="T22" s="44"/>
      <c r="U22" s="44">
        <f t="shared" si="4"/>
        <v>0</v>
      </c>
      <c r="V22" s="44">
        <v>6530.5</v>
      </c>
      <c r="W22" s="44">
        <v>7248.49</v>
      </c>
      <c r="X22" s="44">
        <f t="shared" si="5"/>
        <v>717.9899999999998</v>
      </c>
      <c r="Y22" s="44"/>
      <c r="Z22" s="44"/>
      <c r="AA22" s="44">
        <v>768452</v>
      </c>
      <c r="AB22" s="44">
        <v>1072012</v>
      </c>
    </row>
    <row r="23" spans="1:28" ht="18" customHeight="1">
      <c r="A23" s="1">
        <v>18</v>
      </c>
      <c r="B23" s="34" t="s">
        <v>145</v>
      </c>
      <c r="C23" s="45"/>
      <c r="D23" s="45"/>
      <c r="E23" s="46">
        <f>D23-C23</f>
        <v>0</v>
      </c>
      <c r="F23" s="45"/>
      <c r="G23" s="45"/>
      <c r="H23" s="46">
        <f t="shared" si="1"/>
        <v>0</v>
      </c>
      <c r="I23" s="45"/>
      <c r="J23" s="45"/>
      <c r="K23" s="45"/>
      <c r="L23" s="45"/>
      <c r="M23" s="46"/>
      <c r="N23" s="46"/>
      <c r="O23" s="44">
        <f t="shared" si="2"/>
        <v>0</v>
      </c>
      <c r="P23" s="46"/>
      <c r="Q23" s="46"/>
      <c r="R23" s="46">
        <f t="shared" si="3"/>
        <v>0</v>
      </c>
      <c r="S23" s="44"/>
      <c r="T23" s="44"/>
      <c r="U23" s="44">
        <f t="shared" si="4"/>
        <v>0</v>
      </c>
      <c r="V23" s="44"/>
      <c r="W23" s="44"/>
      <c r="X23" s="44">
        <f t="shared" si="5"/>
        <v>0</v>
      </c>
      <c r="Y23" s="44"/>
      <c r="Z23" s="44"/>
      <c r="AA23" s="44"/>
      <c r="AB23" s="44"/>
    </row>
    <row r="24" spans="1:28" ht="18" customHeight="1">
      <c r="A24" s="1">
        <v>19</v>
      </c>
      <c r="B24" s="34" t="s">
        <v>86</v>
      </c>
      <c r="C24" s="45"/>
      <c r="D24" s="45"/>
      <c r="E24" s="46">
        <f t="shared" si="0"/>
        <v>0</v>
      </c>
      <c r="F24" s="45"/>
      <c r="G24" s="45"/>
      <c r="H24" s="46">
        <f t="shared" si="1"/>
        <v>0</v>
      </c>
      <c r="I24" s="45"/>
      <c r="J24" s="45"/>
      <c r="K24" s="45"/>
      <c r="L24" s="45"/>
      <c r="M24" s="46">
        <v>651</v>
      </c>
      <c r="N24" s="46">
        <v>760</v>
      </c>
      <c r="O24" s="46">
        <f>N24-M24</f>
        <v>109</v>
      </c>
      <c r="P24" s="46">
        <v>515</v>
      </c>
      <c r="Q24" s="46">
        <v>610</v>
      </c>
      <c r="R24" s="46">
        <f>Q24-P24</f>
        <v>95</v>
      </c>
      <c r="S24" s="46">
        <v>611</v>
      </c>
      <c r="T24" s="46">
        <v>652</v>
      </c>
      <c r="U24" s="46">
        <f t="shared" si="4"/>
        <v>41</v>
      </c>
      <c r="V24" s="46">
        <v>985</v>
      </c>
      <c r="W24" s="46">
        <v>1223</v>
      </c>
      <c r="X24" s="46">
        <f t="shared" si="5"/>
        <v>238</v>
      </c>
      <c r="Y24" s="46">
        <v>93835</v>
      </c>
      <c r="Z24" s="46">
        <v>85835</v>
      </c>
      <c r="AA24" s="46">
        <v>191297</v>
      </c>
      <c r="AB24" s="46">
        <v>200544</v>
      </c>
    </row>
    <row r="25" spans="1:28" ht="18" customHeight="1">
      <c r="A25" s="1">
        <v>20</v>
      </c>
      <c r="B25" s="34" t="s">
        <v>87</v>
      </c>
      <c r="C25" s="45"/>
      <c r="D25" s="45"/>
      <c r="E25" s="46">
        <f t="shared" si="0"/>
        <v>0</v>
      </c>
      <c r="F25" s="45"/>
      <c r="G25" s="45"/>
      <c r="H25" s="46">
        <f t="shared" si="1"/>
        <v>0</v>
      </c>
      <c r="I25" s="45"/>
      <c r="J25" s="45"/>
      <c r="K25" s="45"/>
      <c r="L25" s="45"/>
      <c r="M25" s="46">
        <v>569</v>
      </c>
      <c r="N25" s="46">
        <v>735</v>
      </c>
      <c r="O25" s="44">
        <f t="shared" si="2"/>
        <v>166</v>
      </c>
      <c r="P25" s="46"/>
      <c r="Q25" s="46"/>
      <c r="R25" s="46">
        <f>Q25-P25</f>
        <v>0</v>
      </c>
      <c r="S25" s="44">
        <v>268</v>
      </c>
      <c r="T25" s="44">
        <v>312</v>
      </c>
      <c r="U25" s="44">
        <f t="shared" si="4"/>
        <v>44</v>
      </c>
      <c r="V25" s="44"/>
      <c r="W25" s="44"/>
      <c r="X25" s="44">
        <f t="shared" si="5"/>
        <v>0</v>
      </c>
      <c r="Y25" s="44">
        <v>47094</v>
      </c>
      <c r="Z25" s="44">
        <v>42471</v>
      </c>
      <c r="AA25" s="44"/>
      <c r="AB25" s="44"/>
    </row>
    <row r="26" spans="1:28" ht="18" customHeight="1">
      <c r="A26" s="1">
        <v>21</v>
      </c>
      <c r="B26" s="34" t="s">
        <v>88</v>
      </c>
      <c r="C26" s="45"/>
      <c r="D26" s="45"/>
      <c r="E26" s="46">
        <f t="shared" si="0"/>
        <v>0</v>
      </c>
      <c r="F26" s="45"/>
      <c r="G26" s="45"/>
      <c r="H26" s="46">
        <f t="shared" si="1"/>
        <v>0</v>
      </c>
      <c r="I26" s="45"/>
      <c r="J26" s="45"/>
      <c r="K26" s="45"/>
      <c r="L26" s="45"/>
      <c r="M26" s="46"/>
      <c r="N26" s="46"/>
      <c r="O26" s="44">
        <f t="shared" si="2"/>
        <v>0</v>
      </c>
      <c r="P26" s="46">
        <v>244</v>
      </c>
      <c r="Q26" s="46">
        <v>402</v>
      </c>
      <c r="R26" s="46">
        <f>Q26-P26</f>
        <v>158</v>
      </c>
      <c r="S26" s="44"/>
      <c r="T26" s="44"/>
      <c r="U26" s="44">
        <f t="shared" si="4"/>
        <v>0</v>
      </c>
      <c r="V26" s="44">
        <v>1874.23</v>
      </c>
      <c r="W26" s="44">
        <v>2700</v>
      </c>
      <c r="X26" s="44">
        <f t="shared" si="5"/>
        <v>825.77</v>
      </c>
      <c r="Y26" s="44"/>
      <c r="Z26" s="44"/>
      <c r="AA26" s="44">
        <v>766755</v>
      </c>
      <c r="AB26" s="44">
        <v>671669</v>
      </c>
    </row>
    <row r="27" spans="1:28" s="11" customFormat="1" ht="18" customHeight="1">
      <c r="A27" s="9">
        <v>22</v>
      </c>
      <c r="B27" s="11" t="s">
        <v>100</v>
      </c>
      <c r="M27" s="105">
        <v>65</v>
      </c>
      <c r="N27" s="10"/>
      <c r="O27" s="44">
        <f t="shared" si="2"/>
        <v>-65</v>
      </c>
      <c r="P27" s="9">
        <v>155</v>
      </c>
      <c r="Q27" s="10"/>
      <c r="R27" s="10">
        <f>Q27-P27</f>
        <v>-155</v>
      </c>
      <c r="S27" s="9">
        <v>6</v>
      </c>
      <c r="T27" s="10"/>
      <c r="U27" s="44">
        <f t="shared" si="4"/>
        <v>-6</v>
      </c>
      <c r="V27" s="9">
        <v>55</v>
      </c>
      <c r="W27" s="10"/>
      <c r="X27" s="44">
        <f t="shared" si="5"/>
        <v>-55</v>
      </c>
      <c r="Y27" s="9">
        <v>9231</v>
      </c>
      <c r="Z27" s="10"/>
      <c r="AA27" s="9">
        <v>35451</v>
      </c>
      <c r="AB27" s="10"/>
    </row>
    <row r="28" spans="1:28" s="11" customFormat="1" ht="18" customHeight="1">
      <c r="A28" s="105">
        <v>23</v>
      </c>
      <c r="B28" s="11" t="s">
        <v>141</v>
      </c>
      <c r="M28" s="105"/>
      <c r="N28" s="10"/>
      <c r="O28" s="44"/>
      <c r="P28" s="9">
        <v>307</v>
      </c>
      <c r="Q28" s="10"/>
      <c r="R28" s="10">
        <f>Q28-P28</f>
        <v>-307</v>
      </c>
      <c r="S28" s="9"/>
      <c r="T28" s="10"/>
      <c r="U28" s="44"/>
      <c r="V28" s="9"/>
      <c r="W28" s="10">
        <v>96.32</v>
      </c>
      <c r="X28" s="44"/>
      <c r="Y28" s="9"/>
      <c r="Z28" s="10"/>
      <c r="AA28" s="9"/>
      <c r="AB28" s="10">
        <v>31382</v>
      </c>
    </row>
    <row r="29" spans="1:28" s="11" customFormat="1" ht="18" customHeight="1">
      <c r="A29" s="105">
        <v>24</v>
      </c>
      <c r="B29" s="10" t="s">
        <v>112</v>
      </c>
      <c r="M29" s="105"/>
      <c r="N29" s="10"/>
      <c r="O29" s="44"/>
      <c r="P29" s="9"/>
      <c r="Q29" s="10"/>
      <c r="R29" s="10"/>
      <c r="S29" s="9"/>
      <c r="T29" s="10"/>
      <c r="U29" s="44"/>
      <c r="V29" s="9"/>
      <c r="W29" s="10"/>
      <c r="X29" s="44"/>
      <c r="Y29" s="9"/>
      <c r="Z29" s="10"/>
      <c r="AA29" s="9"/>
      <c r="AB29" s="10"/>
    </row>
    <row r="30" spans="1:28" s="11" customFormat="1" ht="18" customHeight="1">
      <c r="A30" s="105">
        <v>25</v>
      </c>
      <c r="B30" s="11" t="s">
        <v>111</v>
      </c>
      <c r="M30" s="105"/>
      <c r="N30" s="10"/>
      <c r="O30" s="44"/>
      <c r="P30" s="9"/>
      <c r="Q30" s="10"/>
      <c r="R30" s="10"/>
      <c r="S30" s="9"/>
      <c r="T30" s="10"/>
      <c r="U30" s="44"/>
      <c r="V30" s="9"/>
      <c r="W30" s="10"/>
      <c r="X30" s="44"/>
      <c r="Y30" s="9"/>
      <c r="Z30" s="10"/>
      <c r="AA30" s="9"/>
      <c r="AB30" s="10"/>
    </row>
    <row r="31" spans="1:28" s="11" customFormat="1" ht="18" customHeight="1">
      <c r="A31" s="105"/>
      <c r="M31" s="105"/>
      <c r="N31" s="10"/>
      <c r="O31" s="44"/>
      <c r="P31" s="9"/>
      <c r="Q31" s="10"/>
      <c r="R31" s="10"/>
      <c r="S31" s="9"/>
      <c r="T31" s="10"/>
      <c r="U31" s="44"/>
      <c r="V31" s="9"/>
      <c r="W31" s="10"/>
      <c r="X31" s="44"/>
      <c r="Y31" s="9"/>
      <c r="Z31" s="10"/>
      <c r="AA31" s="9"/>
      <c r="AB31" s="10"/>
    </row>
    <row r="32" spans="1:29" ht="18" customHeight="1">
      <c r="A32" s="106"/>
      <c r="B32" s="9" t="s">
        <v>89</v>
      </c>
      <c r="C32" s="45"/>
      <c r="D32" s="45"/>
      <c r="E32" s="73">
        <f>D32-C32</f>
        <v>0</v>
      </c>
      <c r="F32" s="45"/>
      <c r="G32" s="45"/>
      <c r="H32" s="73">
        <f>G32-F32</f>
        <v>0</v>
      </c>
      <c r="I32" s="45"/>
      <c r="J32" s="45"/>
      <c r="K32" s="45"/>
      <c r="L32" s="45"/>
      <c r="M32" s="73">
        <v>555</v>
      </c>
      <c r="N32" s="73">
        <v>626</v>
      </c>
      <c r="O32" s="73">
        <f>N32-M32</f>
        <v>71</v>
      </c>
      <c r="P32" s="73">
        <v>499</v>
      </c>
      <c r="Q32" s="73">
        <v>550</v>
      </c>
      <c r="R32" s="64">
        <f>Q32-P32</f>
        <v>51</v>
      </c>
      <c r="S32" s="73">
        <f>SUM(S6:S30)</f>
        <v>3053.3300000000004</v>
      </c>
      <c r="T32" s="73">
        <f>SUM(T6:T30)</f>
        <v>3796.14</v>
      </c>
      <c r="U32" s="73">
        <f>SUM(U6:U30)</f>
        <v>742.81</v>
      </c>
      <c r="V32" s="73">
        <f>SUM(V6:V31)</f>
        <v>10371.33</v>
      </c>
      <c r="W32" s="73">
        <f>SUM(W6:W30)</f>
        <v>12062.38</v>
      </c>
      <c r="X32" s="44">
        <f>W32-V32</f>
        <v>1691.0499999999993</v>
      </c>
      <c r="Y32" s="44">
        <f>SUM(Y6:Y30)</f>
        <v>550203</v>
      </c>
      <c r="Z32" s="73">
        <f>SUM(Z6:Z30)</f>
        <v>606002</v>
      </c>
      <c r="AA32" s="44">
        <f>SUM(AA6:AA30)</f>
        <v>2077919</v>
      </c>
      <c r="AB32" s="73">
        <f>SUM(AB6:AB30)</f>
        <v>2191975</v>
      </c>
      <c r="AC32" s="90"/>
    </row>
    <row r="33" spans="13:17" ht="12.75">
      <c r="M33" s="22"/>
      <c r="N33" s="22"/>
      <c r="O33" s="21"/>
      <c r="P33" s="22"/>
      <c r="Q33" s="22"/>
    </row>
    <row r="35" spans="13:22" ht="12.75">
      <c r="M35" t="s">
        <v>189</v>
      </c>
      <c r="V35" t="s">
        <v>191</v>
      </c>
    </row>
    <row r="36" ht="12.75">
      <c r="M36" t="s">
        <v>192</v>
      </c>
    </row>
  </sheetData>
  <mergeCells count="18">
    <mergeCell ref="B1:AB1"/>
    <mergeCell ref="A3:A5"/>
    <mergeCell ref="M3:R3"/>
    <mergeCell ref="B3:B5"/>
    <mergeCell ref="C4:E4"/>
    <mergeCell ref="C3:H3"/>
    <mergeCell ref="F4:H4"/>
    <mergeCell ref="M4:O4"/>
    <mergeCell ref="P4:R4"/>
    <mergeCell ref="I3:L3"/>
    <mergeCell ref="I4:J4"/>
    <mergeCell ref="K4:L4"/>
    <mergeCell ref="S4:U4"/>
    <mergeCell ref="V4:X4"/>
    <mergeCell ref="Y3:AB3"/>
    <mergeCell ref="Y4:Z4"/>
    <mergeCell ref="AA4:AB4"/>
    <mergeCell ref="S3:X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4"/>
  <sheetViews>
    <sheetView view="pageBreakPreview" zoomScaleNormal="130" zoomScaleSheetLayoutView="100" workbookViewId="0" topLeftCell="A1">
      <pane xSplit="2" ySplit="5" topLeftCell="C12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E22" sqref="E22"/>
    </sheetView>
  </sheetViews>
  <sheetFormatPr defaultColWidth="9.00390625" defaultRowHeight="12.75"/>
  <cols>
    <col min="1" max="1" width="4.125" style="0" customWidth="1"/>
    <col min="2" max="2" width="35.375" style="0" customWidth="1"/>
    <col min="11" max="11" width="9.00390625" style="0" customWidth="1"/>
    <col min="12" max="12" width="8.25390625" style="0" customWidth="1"/>
    <col min="13" max="13" width="9.75390625" style="0" customWidth="1"/>
    <col min="14" max="14" width="10.75390625" style="0" customWidth="1"/>
  </cols>
  <sheetData>
    <row r="2" spans="1:14" ht="15.75">
      <c r="A2" s="240" t="s">
        <v>181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4" spans="1:14" ht="15.75" customHeight="1">
      <c r="A4" s="262" t="s">
        <v>38</v>
      </c>
      <c r="B4" s="242" t="s">
        <v>73</v>
      </c>
      <c r="C4" s="263" t="s">
        <v>44</v>
      </c>
      <c r="D4" s="284"/>
      <c r="E4" s="268"/>
      <c r="F4" s="291" t="s">
        <v>45</v>
      </c>
      <c r="G4" s="291"/>
      <c r="H4" s="291"/>
      <c r="I4" s="291" t="s">
        <v>62</v>
      </c>
      <c r="J4" s="291"/>
      <c r="K4" s="291"/>
      <c r="L4" s="262" t="s">
        <v>58</v>
      </c>
      <c r="M4" s="262"/>
      <c r="N4" s="262"/>
    </row>
    <row r="5" spans="1:14" ht="12.75">
      <c r="A5" s="262"/>
      <c r="B5" s="243"/>
      <c r="C5" s="1" t="s">
        <v>123</v>
      </c>
      <c r="D5" s="1" t="s">
        <v>152</v>
      </c>
      <c r="E5" s="1" t="s">
        <v>43</v>
      </c>
      <c r="F5" s="1" t="s">
        <v>123</v>
      </c>
      <c r="G5" s="1" t="s">
        <v>151</v>
      </c>
      <c r="H5" s="1" t="s">
        <v>59</v>
      </c>
      <c r="I5" s="1" t="s">
        <v>123</v>
      </c>
      <c r="J5" s="1" t="s">
        <v>151</v>
      </c>
      <c r="K5" s="1" t="s">
        <v>43</v>
      </c>
      <c r="L5" s="1" t="s">
        <v>123</v>
      </c>
      <c r="M5" s="1" t="s">
        <v>151</v>
      </c>
      <c r="N5" s="1" t="s">
        <v>43</v>
      </c>
    </row>
    <row r="6" spans="1:14" ht="12.75">
      <c r="A6" s="1">
        <v>1</v>
      </c>
      <c r="B6" s="244"/>
      <c r="C6" s="13"/>
      <c r="D6" s="13"/>
      <c r="E6" s="1">
        <f>D6-C6</f>
        <v>0</v>
      </c>
      <c r="F6" s="13"/>
      <c r="G6" s="13"/>
      <c r="H6" s="13">
        <f>G6-F6</f>
        <v>0</v>
      </c>
      <c r="I6" s="13"/>
      <c r="J6" s="13"/>
      <c r="K6" s="13">
        <f>J6-I6</f>
        <v>0</v>
      </c>
      <c r="L6" s="13"/>
      <c r="M6" s="13"/>
      <c r="N6" s="1">
        <f>M6-L6</f>
        <v>0</v>
      </c>
    </row>
    <row r="7" spans="1:14" ht="12.75">
      <c r="A7" s="1">
        <v>2</v>
      </c>
      <c r="B7" s="34" t="s">
        <v>74</v>
      </c>
      <c r="C7" s="13">
        <v>277</v>
      </c>
      <c r="D7" s="13">
        <v>267</v>
      </c>
      <c r="E7" s="1">
        <f aca="true" t="shared" si="0" ref="E7:E32">D7-C7</f>
        <v>-10</v>
      </c>
      <c r="F7" s="13">
        <v>180</v>
      </c>
      <c r="G7" s="13">
        <v>210</v>
      </c>
      <c r="H7" s="13">
        <f aca="true" t="shared" si="1" ref="H7:H26">G7-F7</f>
        <v>30</v>
      </c>
      <c r="I7" s="13">
        <v>38.2</v>
      </c>
      <c r="J7" s="13">
        <v>44.68</v>
      </c>
      <c r="K7" s="13">
        <f aca="true" t="shared" si="2" ref="K7:K26">J7-I7</f>
        <v>6.479999999999997</v>
      </c>
      <c r="L7" s="13">
        <v>20.6</v>
      </c>
      <c r="M7" s="13">
        <v>12.1</v>
      </c>
      <c r="N7" s="1">
        <f>M7-L7</f>
        <v>-8.500000000000002</v>
      </c>
    </row>
    <row r="8" spans="1:14" ht="12.75">
      <c r="A8" s="1">
        <v>3</v>
      </c>
      <c r="B8" s="34" t="s">
        <v>103</v>
      </c>
      <c r="C8" s="13">
        <v>33</v>
      </c>
      <c r="D8" s="13">
        <v>0</v>
      </c>
      <c r="E8" s="1">
        <v>-26</v>
      </c>
      <c r="F8" s="13">
        <v>30</v>
      </c>
      <c r="G8" s="13">
        <v>0</v>
      </c>
      <c r="H8" s="13">
        <f t="shared" si="1"/>
        <v>-30</v>
      </c>
      <c r="I8" s="13">
        <v>25</v>
      </c>
      <c r="J8" s="13"/>
      <c r="K8" s="13">
        <f t="shared" si="2"/>
        <v>-25</v>
      </c>
      <c r="L8" s="13">
        <v>2.5</v>
      </c>
      <c r="M8" s="13"/>
      <c r="N8" s="1">
        <f aca="true" t="shared" si="3" ref="N8:N27">M8-L8</f>
        <v>-2.5</v>
      </c>
    </row>
    <row r="9" spans="1:14" ht="12.75">
      <c r="A9" s="1">
        <v>4</v>
      </c>
      <c r="B9" s="34" t="s">
        <v>90</v>
      </c>
      <c r="C9" s="13">
        <v>51</v>
      </c>
      <c r="D9" s="13">
        <v>42</v>
      </c>
      <c r="E9" s="1">
        <f t="shared" si="0"/>
        <v>-9</v>
      </c>
      <c r="F9" s="13">
        <v>42</v>
      </c>
      <c r="G9" s="13">
        <v>30</v>
      </c>
      <c r="H9" s="13">
        <f t="shared" si="1"/>
        <v>-12</v>
      </c>
      <c r="I9" s="13">
        <v>28.3</v>
      </c>
      <c r="J9" s="13">
        <v>20.3</v>
      </c>
      <c r="K9" s="13">
        <f t="shared" si="2"/>
        <v>-8</v>
      </c>
      <c r="L9" s="13">
        <v>6</v>
      </c>
      <c r="M9" s="13">
        <v>8.1</v>
      </c>
      <c r="N9" s="1">
        <f t="shared" si="3"/>
        <v>2.0999999999999996</v>
      </c>
    </row>
    <row r="10" spans="1:14" ht="12.75">
      <c r="A10" s="1">
        <v>5</v>
      </c>
      <c r="B10" s="34" t="s">
        <v>75</v>
      </c>
      <c r="C10" s="13">
        <v>1</v>
      </c>
      <c r="D10" s="13">
        <v>2</v>
      </c>
      <c r="E10" s="1">
        <f t="shared" si="0"/>
        <v>1</v>
      </c>
      <c r="F10" s="13">
        <v>1</v>
      </c>
      <c r="G10" s="13">
        <v>2</v>
      </c>
      <c r="H10" s="13">
        <f t="shared" si="1"/>
        <v>1</v>
      </c>
      <c r="I10" s="13">
        <v>3.2</v>
      </c>
      <c r="J10" s="13">
        <v>10</v>
      </c>
      <c r="K10" s="13">
        <f t="shared" si="2"/>
        <v>6.8</v>
      </c>
      <c r="L10" s="13"/>
      <c r="M10" s="13">
        <v>0</v>
      </c>
      <c r="N10" s="1">
        <f t="shared" si="3"/>
        <v>0</v>
      </c>
    </row>
    <row r="11" spans="1:14" ht="12.75">
      <c r="A11" s="1">
        <v>6</v>
      </c>
      <c r="B11" s="34" t="s">
        <v>76</v>
      </c>
      <c r="C11" s="13"/>
      <c r="D11" s="13"/>
      <c r="E11" s="1">
        <f t="shared" si="0"/>
        <v>0</v>
      </c>
      <c r="F11" s="13"/>
      <c r="G11" s="13"/>
      <c r="H11" s="13">
        <f t="shared" si="1"/>
        <v>0</v>
      </c>
      <c r="I11" s="13"/>
      <c r="J11" s="13"/>
      <c r="K11" s="13">
        <f t="shared" si="2"/>
        <v>0</v>
      </c>
      <c r="L11" s="13"/>
      <c r="M11" s="13"/>
      <c r="N11" s="1">
        <f t="shared" si="3"/>
        <v>0</v>
      </c>
    </row>
    <row r="12" spans="1:14" ht="12.75">
      <c r="A12" s="1">
        <v>7</v>
      </c>
      <c r="B12" s="34" t="s">
        <v>138</v>
      </c>
      <c r="C12" s="13">
        <v>18</v>
      </c>
      <c r="D12" s="13">
        <v>43</v>
      </c>
      <c r="E12" s="1">
        <f t="shared" si="0"/>
        <v>25</v>
      </c>
      <c r="F12" s="13">
        <v>18</v>
      </c>
      <c r="G12" s="13">
        <v>43</v>
      </c>
      <c r="H12" s="13">
        <f t="shared" si="1"/>
        <v>25</v>
      </c>
      <c r="I12" s="13">
        <v>15</v>
      </c>
      <c r="J12" s="13">
        <v>35.8</v>
      </c>
      <c r="K12" s="13">
        <f t="shared" si="2"/>
        <v>20.799999999999997</v>
      </c>
      <c r="L12" s="13">
        <v>0</v>
      </c>
      <c r="M12" s="13">
        <v>0</v>
      </c>
      <c r="N12" s="1">
        <f t="shared" si="3"/>
        <v>0</v>
      </c>
    </row>
    <row r="13" spans="1:14" ht="12.75">
      <c r="A13" s="1">
        <v>8</v>
      </c>
      <c r="B13" s="34" t="s">
        <v>77</v>
      </c>
      <c r="C13" s="13"/>
      <c r="D13" s="13"/>
      <c r="E13" s="1">
        <f t="shared" si="0"/>
        <v>0</v>
      </c>
      <c r="F13" s="13"/>
      <c r="G13" s="13"/>
      <c r="H13" s="13">
        <f t="shared" si="1"/>
        <v>0</v>
      </c>
      <c r="I13" s="13"/>
      <c r="J13" s="13"/>
      <c r="K13" s="13">
        <f t="shared" si="2"/>
        <v>0</v>
      </c>
      <c r="L13" s="13"/>
      <c r="M13" s="13"/>
      <c r="N13" s="1">
        <f t="shared" si="3"/>
        <v>0</v>
      </c>
    </row>
    <row r="14" spans="1:14" ht="12.75">
      <c r="A14" s="1">
        <v>9</v>
      </c>
      <c r="B14" s="34" t="s">
        <v>78</v>
      </c>
      <c r="C14" s="13">
        <v>271</v>
      </c>
      <c r="D14" s="13">
        <v>283</v>
      </c>
      <c r="E14" s="1">
        <f t="shared" si="0"/>
        <v>12</v>
      </c>
      <c r="F14" s="13">
        <v>209</v>
      </c>
      <c r="G14" s="13">
        <v>222</v>
      </c>
      <c r="H14" s="13">
        <f t="shared" si="1"/>
        <v>13</v>
      </c>
      <c r="I14" s="13">
        <v>41.8</v>
      </c>
      <c r="J14" s="13">
        <v>44.4</v>
      </c>
      <c r="K14" s="13">
        <f t="shared" si="2"/>
        <v>2.6000000000000014</v>
      </c>
      <c r="L14" s="13">
        <v>12.4</v>
      </c>
      <c r="M14" s="13">
        <v>12.2</v>
      </c>
      <c r="N14" s="1">
        <f t="shared" si="3"/>
        <v>-0.20000000000000107</v>
      </c>
    </row>
    <row r="15" spans="1:14" ht="12.75">
      <c r="A15" s="1">
        <v>10</v>
      </c>
      <c r="B15" s="34" t="s">
        <v>134</v>
      </c>
      <c r="C15" s="13">
        <v>67</v>
      </c>
      <c r="D15" s="13">
        <v>77</v>
      </c>
      <c r="E15" s="1">
        <f t="shared" si="0"/>
        <v>10</v>
      </c>
      <c r="F15" s="13">
        <v>44</v>
      </c>
      <c r="G15" s="13">
        <v>49</v>
      </c>
      <c r="H15" s="13">
        <f t="shared" si="1"/>
        <v>5</v>
      </c>
      <c r="I15" s="13">
        <v>42</v>
      </c>
      <c r="J15" s="13">
        <v>70</v>
      </c>
      <c r="K15" s="13">
        <f t="shared" si="2"/>
        <v>28</v>
      </c>
      <c r="L15" s="13">
        <v>21.9</v>
      </c>
      <c r="M15" s="13">
        <v>25.5</v>
      </c>
      <c r="N15" s="1">
        <f t="shared" si="3"/>
        <v>3.6000000000000014</v>
      </c>
    </row>
    <row r="16" spans="1:14" ht="12.75">
      <c r="A16" s="1">
        <v>11</v>
      </c>
      <c r="B16" s="34" t="s">
        <v>79</v>
      </c>
      <c r="C16" s="13">
        <v>208</v>
      </c>
      <c r="D16" s="13">
        <v>212</v>
      </c>
      <c r="E16" s="1">
        <f t="shared" si="0"/>
        <v>4</v>
      </c>
      <c r="F16" s="13">
        <v>163</v>
      </c>
      <c r="G16" s="13">
        <v>184</v>
      </c>
      <c r="H16" s="13">
        <f t="shared" si="1"/>
        <v>21</v>
      </c>
      <c r="I16" s="13">
        <v>36.6</v>
      </c>
      <c r="J16" s="13">
        <v>40.9</v>
      </c>
      <c r="K16" s="13">
        <f t="shared" si="2"/>
        <v>4.299999999999997</v>
      </c>
      <c r="L16" s="13">
        <v>10.1</v>
      </c>
      <c r="M16" s="13">
        <v>6.2</v>
      </c>
      <c r="N16" s="1">
        <f>M16-L16</f>
        <v>-3.8999999999999995</v>
      </c>
    </row>
    <row r="17" spans="1:14" ht="12.75">
      <c r="A17" s="1">
        <v>12</v>
      </c>
      <c r="B17" s="34" t="s">
        <v>80</v>
      </c>
      <c r="C17" s="13"/>
      <c r="D17" s="13"/>
      <c r="E17" s="1">
        <f t="shared" si="0"/>
        <v>0</v>
      </c>
      <c r="F17" s="13"/>
      <c r="G17" s="13"/>
      <c r="H17" s="13">
        <f t="shared" si="1"/>
        <v>0</v>
      </c>
      <c r="I17" s="13"/>
      <c r="J17" s="13"/>
      <c r="K17" s="13">
        <f t="shared" si="2"/>
        <v>0</v>
      </c>
      <c r="L17" s="13"/>
      <c r="M17" s="13"/>
      <c r="N17" s="1">
        <f t="shared" si="3"/>
        <v>0</v>
      </c>
    </row>
    <row r="18" spans="1:14" ht="12.75">
      <c r="A18" s="1">
        <v>13</v>
      </c>
      <c r="B18" s="34" t="s">
        <v>81</v>
      </c>
      <c r="C18" s="13">
        <v>17</v>
      </c>
      <c r="D18" s="13">
        <v>19</v>
      </c>
      <c r="E18" s="1">
        <f t="shared" si="0"/>
        <v>2</v>
      </c>
      <c r="F18" s="13">
        <v>17</v>
      </c>
      <c r="G18" s="13">
        <v>19</v>
      </c>
      <c r="H18" s="13">
        <f t="shared" si="1"/>
        <v>2</v>
      </c>
      <c r="I18" s="13">
        <v>44.7</v>
      </c>
      <c r="J18" s="13">
        <v>48.7</v>
      </c>
      <c r="K18" s="13">
        <f t="shared" si="2"/>
        <v>4</v>
      </c>
      <c r="L18" s="13"/>
      <c r="M18" s="13">
        <v>0</v>
      </c>
      <c r="N18" s="1">
        <f t="shared" si="3"/>
        <v>0</v>
      </c>
    </row>
    <row r="19" spans="1:14" ht="12.75">
      <c r="A19" s="1">
        <v>14</v>
      </c>
      <c r="B19" s="34" t="s">
        <v>82</v>
      </c>
      <c r="C19" s="13">
        <v>23</v>
      </c>
      <c r="D19" s="13">
        <v>92</v>
      </c>
      <c r="E19" s="1">
        <f t="shared" si="0"/>
        <v>69</v>
      </c>
      <c r="F19" s="13">
        <v>23</v>
      </c>
      <c r="G19" s="13">
        <v>47</v>
      </c>
      <c r="H19" s="13">
        <f t="shared" si="1"/>
        <v>24</v>
      </c>
      <c r="I19" s="13">
        <v>15.8</v>
      </c>
      <c r="J19" s="13">
        <v>32.4</v>
      </c>
      <c r="K19" s="13">
        <f t="shared" si="2"/>
        <v>16.599999999999998</v>
      </c>
      <c r="L19" s="13">
        <v>8.3</v>
      </c>
      <c r="M19" s="13">
        <v>31</v>
      </c>
      <c r="N19" s="1">
        <f t="shared" si="3"/>
        <v>22.7</v>
      </c>
    </row>
    <row r="20" spans="1:14" ht="12.75">
      <c r="A20" s="1">
        <v>15</v>
      </c>
      <c r="B20" s="34" t="s">
        <v>148</v>
      </c>
      <c r="C20" s="13"/>
      <c r="D20" s="13">
        <v>3</v>
      </c>
      <c r="E20" s="1">
        <f t="shared" si="0"/>
        <v>3</v>
      </c>
      <c r="F20" s="13"/>
      <c r="G20" s="13"/>
      <c r="H20" s="13">
        <f t="shared" si="1"/>
        <v>0</v>
      </c>
      <c r="I20" s="13"/>
      <c r="J20" s="13"/>
      <c r="K20" s="13">
        <f t="shared" si="2"/>
        <v>0</v>
      </c>
      <c r="L20" s="13"/>
      <c r="M20" s="13"/>
      <c r="N20" s="1">
        <f t="shared" si="3"/>
        <v>0</v>
      </c>
    </row>
    <row r="21" spans="1:14" s="75" customFormat="1" ht="12.75">
      <c r="A21" s="13">
        <v>16</v>
      </c>
      <c r="B21" s="34" t="s">
        <v>163</v>
      </c>
      <c r="C21" s="78"/>
      <c r="D21" s="78"/>
      <c r="E21" s="78">
        <f t="shared" si="0"/>
        <v>0</v>
      </c>
      <c r="F21" s="78"/>
      <c r="G21" s="78"/>
      <c r="H21" s="78">
        <f t="shared" si="1"/>
        <v>0</v>
      </c>
      <c r="I21" s="78"/>
      <c r="J21" s="78"/>
      <c r="K21" s="78">
        <f t="shared" si="2"/>
        <v>0</v>
      </c>
      <c r="L21" s="78"/>
      <c r="M21" s="78"/>
      <c r="N21" s="78">
        <f t="shared" si="3"/>
        <v>0</v>
      </c>
    </row>
    <row r="22" spans="1:14" ht="12.75">
      <c r="A22" s="1">
        <v>17</v>
      </c>
      <c r="B22" s="34" t="s">
        <v>84</v>
      </c>
      <c r="C22" s="13"/>
      <c r="D22" s="13"/>
      <c r="E22" s="1">
        <f t="shared" si="0"/>
        <v>0</v>
      </c>
      <c r="F22" s="13"/>
      <c r="G22" s="13"/>
      <c r="H22" s="13">
        <f t="shared" si="1"/>
        <v>0</v>
      </c>
      <c r="I22" s="13"/>
      <c r="J22" s="13"/>
      <c r="K22" s="13">
        <f t="shared" si="2"/>
        <v>0</v>
      </c>
      <c r="L22" s="13"/>
      <c r="M22" s="13"/>
      <c r="N22" s="1">
        <f t="shared" si="3"/>
        <v>0</v>
      </c>
    </row>
    <row r="23" spans="1:14" ht="12.75">
      <c r="A23" s="1">
        <v>18</v>
      </c>
      <c r="B23" s="34" t="s">
        <v>85</v>
      </c>
      <c r="C23" s="13"/>
      <c r="D23" s="13"/>
      <c r="E23" s="1">
        <f t="shared" si="0"/>
        <v>0</v>
      </c>
      <c r="F23" s="13"/>
      <c r="G23" s="13"/>
      <c r="H23" s="13">
        <f t="shared" si="1"/>
        <v>0</v>
      </c>
      <c r="I23" s="13"/>
      <c r="J23" s="13"/>
      <c r="K23" s="13">
        <f t="shared" si="2"/>
        <v>0</v>
      </c>
      <c r="L23" s="13"/>
      <c r="M23" s="13"/>
      <c r="N23" s="1">
        <f t="shared" si="3"/>
        <v>0</v>
      </c>
    </row>
    <row r="24" spans="1:14" ht="12.75">
      <c r="A24" s="1">
        <v>19</v>
      </c>
      <c r="B24" s="34" t="s">
        <v>145</v>
      </c>
      <c r="C24" s="13"/>
      <c r="D24" s="13"/>
      <c r="E24" s="1">
        <f>D24-C24</f>
        <v>0</v>
      </c>
      <c r="F24" s="13"/>
      <c r="G24" s="13"/>
      <c r="H24" s="13">
        <f>G24-F24</f>
        <v>0</v>
      </c>
      <c r="I24" s="13"/>
      <c r="J24" s="13"/>
      <c r="K24" s="13">
        <f>J24-I24</f>
        <v>0</v>
      </c>
      <c r="L24" s="13"/>
      <c r="M24" s="13"/>
      <c r="N24" s="1">
        <f>M24-L24</f>
        <v>0</v>
      </c>
    </row>
    <row r="25" spans="1:14" ht="12.75">
      <c r="A25" s="1">
        <v>20</v>
      </c>
      <c r="B25" s="34" t="s">
        <v>86</v>
      </c>
      <c r="C25" s="13">
        <v>122</v>
      </c>
      <c r="D25" s="13">
        <v>112</v>
      </c>
      <c r="E25" s="1">
        <f t="shared" si="0"/>
        <v>-10</v>
      </c>
      <c r="F25" s="13">
        <v>93</v>
      </c>
      <c r="G25" s="13">
        <v>92</v>
      </c>
      <c r="H25" s="13">
        <f t="shared" si="1"/>
        <v>-1</v>
      </c>
      <c r="I25" s="13">
        <v>26.6</v>
      </c>
      <c r="J25" s="13">
        <v>26.3</v>
      </c>
      <c r="K25" s="13">
        <f t="shared" si="2"/>
        <v>-0.3000000000000007</v>
      </c>
      <c r="L25" s="13">
        <v>8.3</v>
      </c>
      <c r="M25" s="13">
        <v>5.7</v>
      </c>
      <c r="N25" s="1">
        <f t="shared" si="3"/>
        <v>-2.6000000000000005</v>
      </c>
    </row>
    <row r="26" spans="1:14" ht="12.75">
      <c r="A26" s="1">
        <v>21</v>
      </c>
      <c r="B26" s="34" t="s">
        <v>87</v>
      </c>
      <c r="C26" s="13">
        <v>188</v>
      </c>
      <c r="D26" s="13">
        <v>188</v>
      </c>
      <c r="E26" s="1">
        <f t="shared" si="0"/>
        <v>0</v>
      </c>
      <c r="F26" s="13">
        <v>127</v>
      </c>
      <c r="G26" s="13">
        <v>135</v>
      </c>
      <c r="H26" s="13">
        <f t="shared" si="1"/>
        <v>8</v>
      </c>
      <c r="I26" s="13">
        <v>37</v>
      </c>
      <c r="J26" s="13">
        <v>37.5</v>
      </c>
      <c r="K26" s="13">
        <f t="shared" si="2"/>
        <v>0.5</v>
      </c>
      <c r="L26" s="13">
        <v>17.8</v>
      </c>
      <c r="M26" s="13">
        <v>14.7</v>
      </c>
      <c r="N26" s="1">
        <f t="shared" si="3"/>
        <v>-3.1000000000000014</v>
      </c>
    </row>
    <row r="27" spans="1:14" s="11" customFormat="1" ht="12.75">
      <c r="A27" s="10">
        <v>22</v>
      </c>
      <c r="B27" s="34" t="s">
        <v>88</v>
      </c>
      <c r="C27" s="27"/>
      <c r="D27" s="9"/>
      <c r="E27" s="1"/>
      <c r="F27" s="9"/>
      <c r="G27" s="9"/>
      <c r="H27" s="9"/>
      <c r="I27" s="9"/>
      <c r="J27" s="9"/>
      <c r="K27" s="9"/>
      <c r="L27" s="59"/>
      <c r="M27" s="59"/>
      <c r="N27" s="59">
        <f t="shared" si="3"/>
        <v>0</v>
      </c>
    </row>
    <row r="28" spans="1:14" s="11" customFormat="1" ht="12.75">
      <c r="A28" s="50">
        <v>23</v>
      </c>
      <c r="B28" s="34" t="s">
        <v>110</v>
      </c>
      <c r="C28" s="109"/>
      <c r="D28" s="9"/>
      <c r="E28" s="1"/>
      <c r="F28" s="110"/>
      <c r="G28" s="9"/>
      <c r="H28" s="9"/>
      <c r="I28" s="9"/>
      <c r="J28" s="9"/>
      <c r="K28" s="9"/>
      <c r="L28" s="59"/>
      <c r="M28" s="59"/>
      <c r="N28" s="59"/>
    </row>
    <row r="29" spans="1:14" s="11" customFormat="1" ht="12.75">
      <c r="A29" s="50">
        <v>24</v>
      </c>
      <c r="B29" s="34" t="s">
        <v>107</v>
      </c>
      <c r="C29" s="109"/>
      <c r="D29" s="9"/>
      <c r="E29" s="1"/>
      <c r="F29" s="110"/>
      <c r="G29" s="9"/>
      <c r="H29" s="9"/>
      <c r="I29" s="9"/>
      <c r="J29" s="9"/>
      <c r="K29" s="9"/>
      <c r="L29" s="59"/>
      <c r="M29" s="59"/>
      <c r="N29" s="59"/>
    </row>
    <row r="30" spans="1:14" s="11" customFormat="1" ht="12.75">
      <c r="A30" s="50">
        <v>24</v>
      </c>
      <c r="B30" s="34" t="s">
        <v>111</v>
      </c>
      <c r="C30" s="109"/>
      <c r="D30" s="9"/>
      <c r="E30" s="1"/>
      <c r="F30" s="110"/>
      <c r="G30" s="9"/>
      <c r="H30" s="9"/>
      <c r="I30" s="9"/>
      <c r="J30" s="9"/>
      <c r="K30" s="9"/>
      <c r="L30" s="59"/>
      <c r="M30" s="59"/>
      <c r="N30" s="59"/>
    </row>
    <row r="31" spans="1:14" s="11" customFormat="1" ht="12.75">
      <c r="A31" s="50"/>
      <c r="B31" s="34"/>
      <c r="C31" s="109"/>
      <c r="D31" s="9"/>
      <c r="E31" s="1"/>
      <c r="F31" s="110"/>
      <c r="G31" s="9"/>
      <c r="H31" s="9"/>
      <c r="I31" s="9"/>
      <c r="J31" s="9"/>
      <c r="K31" s="9"/>
      <c r="L31" s="59"/>
      <c r="M31" s="59"/>
      <c r="N31" s="59"/>
    </row>
    <row r="32" spans="2:14" ht="12.75">
      <c r="B32" s="9" t="s">
        <v>89</v>
      </c>
      <c r="C32" s="1">
        <f>SUM(C7:C31)</f>
        <v>1276</v>
      </c>
      <c r="D32" s="1">
        <f>SUM(D7:D31)</f>
        <v>1340</v>
      </c>
      <c r="E32" s="1">
        <f t="shared" si="0"/>
        <v>64</v>
      </c>
      <c r="F32" s="1">
        <f>SUM(F7:F31)</f>
        <v>947</v>
      </c>
      <c r="G32" s="27">
        <f>SUM(G7:G31)</f>
        <v>1033</v>
      </c>
      <c r="H32" s="27">
        <f>G32-F32</f>
        <v>86</v>
      </c>
      <c r="I32" s="1">
        <v>33.5</v>
      </c>
      <c r="J32" s="1">
        <v>39.7</v>
      </c>
      <c r="K32" s="59">
        <f>J32-I32</f>
        <v>6.200000000000003</v>
      </c>
      <c r="L32" s="1">
        <v>11.6</v>
      </c>
      <c r="M32" s="1">
        <v>11.8</v>
      </c>
      <c r="N32" s="108">
        <v>15</v>
      </c>
    </row>
    <row r="33" spans="9:14" ht="12.75">
      <c r="I33" s="23"/>
      <c r="J33" s="23"/>
      <c r="K33" s="66"/>
      <c r="L33" s="23"/>
      <c r="M33" s="23"/>
      <c r="N33" s="67"/>
    </row>
    <row r="34" spans="9:14" ht="12.75">
      <c r="I34" s="23"/>
      <c r="J34" s="23"/>
      <c r="K34" s="66"/>
      <c r="L34" s="23"/>
      <c r="M34" s="23"/>
      <c r="N34" s="67"/>
    </row>
  </sheetData>
  <mergeCells count="7">
    <mergeCell ref="A2:N2"/>
    <mergeCell ref="F4:H4"/>
    <mergeCell ref="I4:K4"/>
    <mergeCell ref="L4:N4"/>
    <mergeCell ref="A4:A5"/>
    <mergeCell ref="C4:E4"/>
    <mergeCell ref="B4:B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aris</cp:lastModifiedBy>
  <cp:lastPrinted>2012-07-10T12:21:25Z</cp:lastPrinted>
  <dcterms:created xsi:type="dcterms:W3CDTF">2009-04-06T13:00:26Z</dcterms:created>
  <dcterms:modified xsi:type="dcterms:W3CDTF">2012-07-10T12:30:48Z</dcterms:modified>
  <cp:category/>
  <cp:version/>
  <cp:contentType/>
  <cp:contentStatus/>
</cp:coreProperties>
</file>